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54" i="13"/>
  <c r="G51"/>
  <c r="I56" i="16"/>
  <c r="D12" i="14"/>
  <c r="C12"/>
  <c r="B12"/>
  <c r="A12"/>
  <c r="D11"/>
  <c r="C11"/>
  <c r="B11"/>
  <c r="A11"/>
  <c r="D76"/>
  <c r="B76"/>
  <c r="A76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I70" i="16"/>
  <c r="I69"/>
  <c r="I68"/>
  <c r="I67"/>
  <c r="I66"/>
  <c r="I65"/>
  <c r="I64"/>
  <c r="I61"/>
  <c r="I60"/>
  <c r="I58"/>
  <c r="I57"/>
  <c r="I55"/>
  <c r="I52"/>
  <c r="I50"/>
  <c r="I49"/>
  <c r="I48"/>
  <c r="I47"/>
  <c r="I46"/>
  <c r="I45"/>
  <c r="I44"/>
  <c r="I43"/>
  <c r="I42"/>
  <c r="I41"/>
  <c r="I40"/>
  <c r="I39"/>
  <c r="I38"/>
  <c r="I37"/>
  <c r="I36"/>
  <c r="I35"/>
  <c r="I33"/>
  <c r="I32"/>
  <c r="I31"/>
  <c r="I30"/>
  <c r="I29"/>
  <c r="I28"/>
  <c r="I27"/>
  <c r="I25"/>
  <c r="I23"/>
  <c r="I22"/>
  <c r="I21"/>
  <c r="I20"/>
  <c r="I19"/>
  <c r="I18"/>
  <c r="I17"/>
  <c r="I16"/>
  <c r="I15"/>
  <c r="I14"/>
  <c r="I13"/>
  <c r="I12"/>
  <c r="I11"/>
  <c r="I10"/>
  <c r="J33" s="1"/>
  <c r="I9"/>
  <c r="I8"/>
  <c r="J71" l="1"/>
  <c r="J72" s="1"/>
  <c r="G37" i="5" l="1"/>
  <c r="H37" s="1"/>
  <c r="H36"/>
  <c r="G36"/>
  <c r="H35"/>
  <c r="G35"/>
  <c r="G28" i="1"/>
  <c r="H28" s="1"/>
  <c r="K28"/>
  <c r="K27"/>
  <c r="K26"/>
  <c r="K25"/>
  <c r="K24"/>
  <c r="K23"/>
  <c r="K17"/>
  <c r="K16"/>
  <c r="K15"/>
  <c r="K14"/>
  <c r="K13"/>
  <c r="K12"/>
  <c r="K11"/>
  <c r="K22" i="8"/>
  <c r="K21"/>
  <c r="K20"/>
  <c r="K19"/>
  <c r="K18"/>
  <c r="K17"/>
  <c r="K16"/>
  <c r="K15"/>
  <c r="K14"/>
  <c r="K12"/>
  <c r="K13"/>
  <c r="K11"/>
  <c r="K10"/>
  <c r="K38" i="5"/>
  <c r="K37"/>
  <c r="K36"/>
  <c r="K35"/>
  <c r="K34"/>
  <c r="K33"/>
  <c r="K32"/>
  <c r="K31"/>
  <c r="K30"/>
  <c r="K29"/>
  <c r="K28"/>
  <c r="K24"/>
  <c r="K23"/>
  <c r="K22"/>
  <c r="K21"/>
  <c r="K20"/>
  <c r="K19"/>
  <c r="K18"/>
  <c r="K17"/>
  <c r="K16"/>
  <c r="K15"/>
  <c r="K14"/>
  <c r="K13"/>
  <c r="K12"/>
  <c r="K11"/>
  <c r="K10"/>
  <c r="K20" i="4"/>
  <c r="K19"/>
  <c r="K18"/>
  <c r="K17"/>
  <c r="K16"/>
  <c r="K15"/>
  <c r="K14"/>
  <c r="K13"/>
  <c r="K11"/>
  <c r="K12"/>
  <c r="K10"/>
  <c r="K10" i="1"/>
  <c r="G21" i="8" l="1"/>
  <c r="H21" s="1"/>
  <c r="G22"/>
  <c r="H22" s="1"/>
  <c r="G18"/>
  <c r="H18" s="1"/>
  <c r="G19"/>
  <c r="H19" s="1"/>
  <c r="G17"/>
  <c r="H17" s="1"/>
  <c r="G20"/>
  <c r="H20" s="1"/>
  <c r="G12"/>
  <c r="H12" s="1"/>
  <c r="G13"/>
  <c r="H13" s="1"/>
  <c r="G10"/>
  <c r="H10" s="1"/>
  <c r="G16"/>
  <c r="H16" s="1"/>
  <c r="G14"/>
  <c r="H14" s="1"/>
  <c r="G15"/>
  <c r="H15" s="1"/>
  <c r="G11"/>
  <c r="H11" s="1"/>
  <c r="G38" i="5"/>
  <c r="H38" s="1"/>
  <c r="G33"/>
  <c r="H33" s="1"/>
  <c r="G30"/>
  <c r="H30" s="1"/>
  <c r="G31"/>
  <c r="H31" s="1"/>
  <c r="G32"/>
  <c r="H32" s="1"/>
  <c r="G34"/>
  <c r="H34" s="1"/>
  <c r="G29"/>
  <c r="H29" s="1"/>
  <c r="G28"/>
  <c r="H28" s="1"/>
  <c r="G24"/>
  <c r="H24" s="1"/>
  <c r="G22"/>
  <c r="H22" s="1"/>
  <c r="G23"/>
  <c r="H23" s="1"/>
  <c r="G21"/>
  <c r="H21" s="1"/>
  <c r="G20"/>
  <c r="H20" s="1"/>
  <c r="G19"/>
  <c r="H19" s="1"/>
  <c r="G17"/>
  <c r="H17" s="1"/>
  <c r="G16"/>
  <c r="H16" s="1"/>
  <c r="G15"/>
  <c r="H15" s="1"/>
  <c r="G14"/>
  <c r="H14" s="1"/>
  <c r="G10"/>
  <c r="H10" s="1"/>
  <c r="G13"/>
  <c r="H13" s="1"/>
  <c r="G12"/>
  <c r="H12" s="1"/>
  <c r="G18"/>
  <c r="H18" s="1"/>
  <c r="G11"/>
  <c r="H11" s="1"/>
  <c r="G20" i="4"/>
  <c r="H20" s="1"/>
  <c r="G19"/>
  <c r="H19" s="1"/>
  <c r="G18"/>
  <c r="H18" s="1"/>
  <c r="G16"/>
  <c r="H16" s="1"/>
  <c r="G17"/>
  <c r="H17" s="1"/>
  <c r="G14"/>
  <c r="H14" s="1"/>
  <c r="G13"/>
  <c r="H13" s="1"/>
  <c r="G15"/>
  <c r="H15" s="1"/>
  <c r="G12"/>
  <c r="H12" s="1"/>
  <c r="G10"/>
  <c r="H10" s="1"/>
  <c r="G11"/>
  <c r="H11" s="1"/>
  <c r="G27" i="1"/>
  <c r="H27" s="1"/>
  <c r="G26"/>
  <c r="H26" s="1"/>
  <c r="G24"/>
  <c r="H24" s="1"/>
  <c r="G25"/>
  <c r="H25" s="1"/>
  <c r="G23"/>
  <c r="H23" s="1"/>
  <c r="G17"/>
  <c r="H17" s="1"/>
  <c r="G15"/>
  <c r="H15" s="1"/>
  <c r="G14"/>
  <c r="H14" s="1"/>
  <c r="G16"/>
  <c r="H16" s="1"/>
  <c r="G12"/>
  <c r="H12" s="1"/>
  <c r="G13"/>
  <c r="H13" s="1"/>
  <c r="G10"/>
  <c r="H10" s="1"/>
  <c r="Y13" i="4"/>
  <c r="X13"/>
  <c r="W13"/>
  <c r="Y12"/>
  <c r="X12"/>
  <c r="W12"/>
  <c r="G11" i="1" l="1"/>
  <c r="G42" i="13" l="1"/>
  <c r="G41"/>
  <c r="D75" i="14" l="1"/>
  <c r="B75"/>
  <c r="A75"/>
  <c r="D74"/>
  <c r="B74"/>
  <c r="A74"/>
  <c r="D73"/>
  <c r="B73"/>
  <c r="A73"/>
  <c r="G48" i="13"/>
  <c r="H48" s="1"/>
  <c r="G47"/>
  <c r="H47" s="1"/>
  <c r="H42"/>
  <c r="H41"/>
  <c r="G36"/>
  <c r="H36" s="1"/>
  <c r="G35"/>
  <c r="H35" s="1"/>
  <c r="G30"/>
  <c r="H30" s="1"/>
  <c r="G29"/>
  <c r="H29" s="1"/>
  <c r="G24"/>
  <c r="H24" s="1"/>
  <c r="G23"/>
  <c r="H23" s="1"/>
  <c r="H11" i="1" l="1"/>
  <c r="A5" i="13" l="1"/>
  <c r="A5" i="8" l="1"/>
  <c r="A5" i="5"/>
  <c r="A5" i="4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<sst xmlns="http://schemas.openxmlformats.org/spreadsheetml/2006/main" count="982" uniqueCount="236">
  <si>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</si>
  <si>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</si>
  <si>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</si>
  <si>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</si>
  <si>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</si>
  <si>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</si>
  <si>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</si>
  <si>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</si>
  <si>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</si>
  <si>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</si>
  <si>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</si>
  <si>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</si>
  <si>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</si>
  <si>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</si>
  <si>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</si>
  <si>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</si>
  <si>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</si>
  <si>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</si>
  <si>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</si>
  <si>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</si>
  <si>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</si>
  <si>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</si>
  <si>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</si>
  <si>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</si>
  <si>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</si>
  <si>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</si>
  <si>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NGC</t>
  </si>
  <si>
    <t>DOS VUELTAS DE 9 HOYOS MEDAL PLAY</t>
  </si>
  <si>
    <t>DAMAS JUVENILES Y MENORES</t>
  </si>
  <si>
    <t>BOCHAS ROJAS</t>
  </si>
  <si>
    <t>CATEGORIA GOLFISTAS INTEGRADOS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</si>
  <si>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</si>
  <si>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</si>
  <si>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</si>
  <si>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</si>
  <si>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</si>
  <si>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</si>
  <si>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</si>
  <si>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</si>
  <si>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BIRDIES - CABALLEROS CLASES 12 Y POSTERIORES -</t>
  </si>
  <si>
    <t>BIRDIES - DAMAS CLASES 12 Y POSTERIORES -</t>
  </si>
  <si>
    <t>DESEMP</t>
  </si>
  <si>
    <t>Ult. 9 H.</t>
  </si>
  <si>
    <t>Ult. 6 H.</t>
  </si>
  <si>
    <t>Ult. 3 H.</t>
  </si>
  <si>
    <t>NECOCHEA GOLF CLUB</t>
  </si>
  <si>
    <t>30° PUTTER DE ORO JUNIOR</t>
  </si>
  <si>
    <t>DOMINGO 18 DE ABRIL DE 2021</t>
  </si>
  <si>
    <t>CABALLEROS MENORES DE 15 AÑOS (Clases 06 - 07)</t>
  </si>
  <si>
    <t>ACUÑA TOBIAS</t>
  </si>
  <si>
    <t>EVTGC</t>
  </si>
  <si>
    <t>NASIF YAIR MANUEL</t>
  </si>
  <si>
    <t>ML</t>
  </si>
  <si>
    <t>NASSR TOMAS FRANCISCO</t>
  </si>
  <si>
    <t>MDPGC</t>
  </si>
  <si>
    <t>GUEVARA GUIDO</t>
  </si>
  <si>
    <t>SLAVIN JUAN PABLO</t>
  </si>
  <si>
    <t>MICHELLI TOMAS</t>
  </si>
  <si>
    <t>GUARNACCIA BLAS</t>
  </si>
  <si>
    <t>VGGC</t>
  </si>
  <si>
    <t>FERNANDEZ FRANCISCO</t>
  </si>
  <si>
    <t>BRISIGHELLI LUCA</t>
  </si>
  <si>
    <t>CMDP</t>
  </si>
  <si>
    <t>CERONO ENZO</t>
  </si>
  <si>
    <t>SPGC</t>
  </si>
  <si>
    <t>OLIVERI CATERINA</t>
  </si>
  <si>
    <t>SUAREZ MILAGROS</t>
  </si>
  <si>
    <t xml:space="preserve">ERRECART GIMENA </t>
  </si>
  <si>
    <t>SERRES SCHEFFER JOSEFINA</t>
  </si>
  <si>
    <t>MENNA CATALINA</t>
  </si>
  <si>
    <t>MORDENTTI IGNACIA</t>
  </si>
  <si>
    <t>TGC</t>
  </si>
  <si>
    <t>ARENAS MARTINA</t>
  </si>
  <si>
    <t>DABOS BENJAMIN</t>
  </si>
  <si>
    <t>ELICHIRIBEHETY RICARDO JUAN</t>
  </si>
  <si>
    <t>FAIRBAIRN NICOLAS</t>
  </si>
  <si>
    <t>PEREZ SANTANDREA FERMIN</t>
  </si>
  <si>
    <t>LARREGAIN GABRIEL</t>
  </si>
  <si>
    <t xml:space="preserve">CABRERA AGUSTIN </t>
  </si>
  <si>
    <t>TOBLER SANTIAGO</t>
  </si>
  <si>
    <t>JARQUE TOMAS</t>
  </si>
  <si>
    <t>VIEIRA ANTONIO</t>
  </si>
  <si>
    <t>LUCHETTA VALENTIN</t>
  </si>
  <si>
    <t>GERBINO ARAUJO THIAGO VALENTIN</t>
  </si>
  <si>
    <t>BERCHOT TOMAS</t>
  </si>
  <si>
    <t>LEOFANTI DANTE SALVADOR</t>
  </si>
  <si>
    <t>GIMENEZ QUIROGA GONZALO</t>
  </si>
  <si>
    <t>REPETTO JUAN CRUZ</t>
  </si>
  <si>
    <t>GOTI JULIO</t>
  </si>
  <si>
    <t xml:space="preserve">ORTALE FELIPE </t>
  </si>
  <si>
    <t>MOIONI DANTE</t>
  </si>
  <si>
    <t>BERENGENO SANTINO MARIO</t>
  </si>
  <si>
    <t>SAFE FRANCO</t>
  </si>
  <si>
    <t>CSCPGB</t>
  </si>
  <si>
    <t>ARAUJO LISANDRO</t>
  </si>
  <si>
    <t>MORUA CARIAC SANTIAGO</t>
  </si>
  <si>
    <t>SALVI BENICIO</t>
  </si>
  <si>
    <t>CARACOIX PEDRO</t>
  </si>
  <si>
    <t xml:space="preserve">LANDI SANTIAGO </t>
  </si>
  <si>
    <t>DATOLA SANTINO</t>
  </si>
  <si>
    <t>MARTIN IARA</t>
  </si>
  <si>
    <t>RAMPOLDI SARA ALESSIA</t>
  </si>
  <si>
    <t>COLOMBIER JULIA</t>
  </si>
  <si>
    <t>POLITA NUÑEZ MAITE</t>
  </si>
  <si>
    <t>OLIVERI ANGELINA</t>
  </si>
  <si>
    <t>ARANO ROCIO</t>
  </si>
  <si>
    <t>MORAN ASTESANO VALENTINA</t>
  </si>
  <si>
    <t>MUGURUZA SOL</t>
  </si>
  <si>
    <t>SALVI PAULA</t>
  </si>
  <si>
    <t>DEPREZ UMMA</t>
  </si>
  <si>
    <t>VERELLEN JUSTINA MARIA</t>
  </si>
  <si>
    <t>CRUZ COSME</t>
  </si>
  <si>
    <t>SANTANA PEDRO</t>
  </si>
  <si>
    <t>JENKINS STEVE</t>
  </si>
  <si>
    <t>SALVI SANTINO</t>
  </si>
  <si>
    <t>PATTI NICOLAS</t>
  </si>
  <si>
    <t>RAMPEZZOTTI BARTOLOME</t>
  </si>
  <si>
    <t>JARQUE FELIPE</t>
  </si>
  <si>
    <t>GOTI MIGUEL</t>
  </si>
  <si>
    <t>DURINGER BENJAMIN</t>
  </si>
  <si>
    <t>TOBLER GONZALO</t>
  </si>
  <si>
    <t>PROBICITO IGNACIO</t>
  </si>
  <si>
    <t>LEOFANTI RENZO</t>
  </si>
  <si>
    <t>VIALI NEWEN</t>
  </si>
  <si>
    <t>LANDI AGUSTIN</t>
  </si>
  <si>
    <t>ROLON ESTANISLAO</t>
  </si>
  <si>
    <t>LANCELOTTI VALENTINO</t>
  </si>
  <si>
    <t>PORTIS SANTIAGO</t>
  </si>
  <si>
    <t>ZANETTA MAXIMO</t>
  </si>
  <si>
    <t>CRGL</t>
  </si>
  <si>
    <t>MONTES JOAQUIN</t>
  </si>
  <si>
    <t>PALENCIA EMILIO</t>
  </si>
  <si>
    <t>CACACE ISABELLA</t>
  </si>
  <si>
    <t>DI DOMENICO MARTINA</t>
  </si>
  <si>
    <t>ACHEN ALDANA</t>
  </si>
  <si>
    <t>LARA AGUSTINA</t>
  </si>
  <si>
    <t>CRUZ AUGUSTO</t>
  </si>
  <si>
    <t>JUAREZ GOÑI FRANCISCO QUINTO</t>
  </si>
  <si>
    <t>GOTI CAMILO</t>
  </si>
  <si>
    <t>REYNOSA JOAQUIN</t>
  </si>
  <si>
    <t>VIALI MARTIN</t>
  </si>
  <si>
    <t>GALOPPO SANTINO</t>
  </si>
  <si>
    <t>ALEMAN BENJAMIN</t>
  </si>
  <si>
    <t>PARDO LORENZO</t>
  </si>
  <si>
    <t>ROLDAN NONTALA FELIPE</t>
  </si>
  <si>
    <t>MOURELOS IGNACIO MARIA</t>
  </si>
  <si>
    <t>DE LA TORRE BENJAMIN</t>
  </si>
  <si>
    <t>CICCOLA RODRIGO</t>
  </si>
  <si>
    <t>CICCOLA SANTINO</t>
  </si>
  <si>
    <t>PORCARO SIRVENTE TOMAS EZEQUIEL</t>
  </si>
  <si>
    <t>BIESTRO SANTINO</t>
  </si>
  <si>
    <t>MEDAGLIA CAMILO</t>
  </si>
  <si>
    <t>ULLUA BAUTISTA</t>
  </si>
  <si>
    <t>DO COBO MAXIMO</t>
  </si>
  <si>
    <t>JENKINS UMA</t>
  </si>
  <si>
    <t>BIONDELLI ALEGRA</t>
  </si>
  <si>
    <t>PORCEL ALFONSINA</t>
  </si>
  <si>
    <t>JARQUE VIOLETA</t>
  </si>
  <si>
    <t>BUSTAMANTE OLIVIA</t>
  </si>
  <si>
    <t>GOTI ALFONSO</t>
  </si>
  <si>
    <t>CICCOLA FRANCESCO</t>
  </si>
  <si>
    <t>PATTI VICENTE</t>
  </si>
  <si>
    <t>PARASUCO AXEL GONZALO</t>
  </si>
  <si>
    <t>JUAREZ BENJAMIN</t>
  </si>
  <si>
    <t>GERINO RENATO</t>
  </si>
  <si>
    <t>ZUBIZARRETA MATEO</t>
  </si>
  <si>
    <t>MUNAR FELIX</t>
  </si>
  <si>
    <t>FLORES IGNACIO</t>
  </si>
  <si>
    <t>FALCON PERRETTI ORESTE JONAS</t>
  </si>
  <si>
    <t>RAMPEZZOTI JUSTINA</t>
  </si>
  <si>
    <t>PORCEL MARGARITA</t>
  </si>
  <si>
    <t>CEJAS CATALINA</t>
  </si>
  <si>
    <t>PROBICITO LOLA</t>
  </si>
  <si>
    <t>BUSTAMANTE EMILIA</t>
  </si>
  <si>
    <t>SOSA JUANA</t>
  </si>
  <si>
    <t>LEOFANTI BIANCA</t>
  </si>
  <si>
    <t>GARCIA FELIPE</t>
  </si>
  <si>
    <t>ROMERO SIMON</t>
  </si>
  <si>
    <t>CEJAS SANTIAGO</t>
  </si>
  <si>
    <t>MURCIA LUCA</t>
  </si>
  <si>
    <t>MORICET LUCAS</t>
  </si>
  <si>
    <t>FRECHERO JUSTINA</t>
  </si>
  <si>
    <t>CABRERA VALENTINA</t>
  </si>
  <si>
    <t>CONTE BIANCA PAZ</t>
  </si>
  <si>
    <t>SALANUEVA JULIANA</t>
  </si>
  <si>
    <t>ASTESANO FERMIN</t>
  </si>
  <si>
    <t>DEPIERRO JUSTINO</t>
  </si>
  <si>
    <t>GONZALEZ JOAQUIN</t>
  </si>
  <si>
    <t>GUTIERREZ PEDRO</t>
  </si>
  <si>
    <t>ORTIZ LEONEL</t>
  </si>
  <si>
    <t>REYNOSO URIEL</t>
  </si>
  <si>
    <t>BENGOLEA BORJA</t>
  </si>
  <si>
    <t>PORCEL RENZO</t>
  </si>
  <si>
    <t>PECHAR HILARIO</t>
  </si>
  <si>
    <t>PECHAR MERCEDES</t>
  </si>
  <si>
    <t>MARINGOLO SOFIA</t>
  </si>
  <si>
    <t>CANNELLI ESMERALDA</t>
  </si>
  <si>
    <t>FERRARO BAUTISTA</t>
  </si>
  <si>
    <t>ARDANAS FRANCISCA</t>
  </si>
  <si>
    <t>ARDANAS GERONIMO</t>
  </si>
  <si>
    <t>MAGGIO ERIKA</t>
  </si>
  <si>
    <t>SOSA JOSHUA</t>
  </si>
  <si>
    <t>CALEGARI TIAGO</t>
  </si>
  <si>
    <t>DANUNZIO MATIAS</t>
  </si>
  <si>
    <t>JESPERSEN JUAN PEDRO</t>
  </si>
  <si>
    <t>KEEGARD LISANDRO</t>
  </si>
  <si>
    <t>LONCAN JAVIER</t>
  </si>
  <si>
    <t>RETTA PEDRO JOSE</t>
  </si>
  <si>
    <t>RODRIGUEZ VILLEGAS SANTIAGO</t>
  </si>
  <si>
    <r>
      <t xml:space="preserve">4°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</si>
  <si>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35  =  71</t>
  </si>
  <si>
    <t>HOYO 1</t>
  </si>
  <si>
    <r>
      <t xml:space="preserve">CABALLEROS MENORES DE 13 AÑOS (CLASES 08 Y POSTERIORES) </t>
    </r>
    <r>
      <rPr>
        <b/>
        <sz val="10"/>
        <color rgb="FFFF0000"/>
        <rFont val="Arial"/>
        <family val="2"/>
      </rPr>
      <t>- BOCHAS ROJAS -</t>
    </r>
  </si>
  <si>
    <t>RAMPEZZOTTI BAUTISTA</t>
  </si>
  <si>
    <r>
      <t xml:space="preserve">CABALLEROS </t>
    </r>
    <r>
      <rPr>
        <b/>
        <sz val="10"/>
        <color rgb="FFFFFF00"/>
        <rFont val="Arial"/>
        <family val="2"/>
      </rPr>
      <t>JUV (CLASES 96-97-98-99-00-01 Y 02)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rgb="FF92D050"/>
        <rFont val="Arial"/>
        <family val="2"/>
      </rPr>
      <t>M 18 (CLASES 03-04 Y 05)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M 15 (CLASES 06 Y 07)</t>
    </r>
  </si>
  <si>
    <t>LANDI SANTIAGO</t>
  </si>
  <si>
    <t>CABRERA AGUSTIN</t>
  </si>
  <si>
    <t>DAMAS TODAS LAS CATEGORIAS</t>
  </si>
  <si>
    <t>4° FECHA DEL RANKING - MENORES SIN HANDICAP -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</si>
  <si>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</si>
  <si>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</si>
  <si>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PRINCIPIANTES - 5 HOYOS -</t>
  </si>
  <si>
    <t>ARDANAS FRANCISCO</t>
  </si>
  <si>
    <t>GOLFISTAS INTEGRADOS</t>
  </si>
  <si>
    <t>HOYO 10</t>
  </si>
  <si>
    <r>
      <t xml:space="preserve">PROMOCIONALES A HCP Y CATEGORIAS 2008 Y 2009 </t>
    </r>
    <r>
      <rPr>
        <b/>
        <sz val="10"/>
        <color indexed="13"/>
        <rFont val="Arial"/>
        <family val="2"/>
      </rPr>
      <t>- ALBATROS -</t>
    </r>
  </si>
  <si>
    <t>P</t>
  </si>
  <si>
    <r>
      <t xml:space="preserve">ROLON ESTANISLAO </t>
    </r>
    <r>
      <rPr>
        <b/>
        <sz val="15"/>
        <color indexed="17"/>
        <rFont val="Arial"/>
        <family val="2"/>
      </rPr>
      <t>(Ult. 6 H. 32)</t>
    </r>
  </si>
  <si>
    <r>
      <t xml:space="preserve">ZANETTA MAXIMO  </t>
    </r>
    <r>
      <rPr>
        <b/>
        <sz val="15"/>
        <color indexed="17"/>
        <rFont val="Arial"/>
        <family val="2"/>
      </rPr>
      <t>(Ult. 6 H. 34)</t>
    </r>
  </si>
  <si>
    <t>MA KARTHE PUCILLO MIA</t>
  </si>
  <si>
    <t>MA KARTHE PUCILLO FRANCISCO</t>
  </si>
  <si>
    <t>PUTTER DE ORO GROSS GENERAL CABALLEROS</t>
  </si>
  <si>
    <t>PUTTER DE ORO GROSS GENERAL DAMAS</t>
  </si>
  <si>
    <t>L</t>
  </si>
  <si>
    <r>
      <t xml:space="preserve">REYNOSA JOAQUIN </t>
    </r>
    <r>
      <rPr>
        <b/>
        <sz val="15"/>
        <color indexed="17"/>
        <rFont val="Arial"/>
        <family val="2"/>
      </rPr>
      <t>(Ult. 6 H. 38)</t>
    </r>
  </si>
  <si>
    <r>
      <t xml:space="preserve">GALOPPO SANTINO  </t>
    </r>
    <r>
      <rPr>
        <b/>
        <sz val="15"/>
        <color indexed="17"/>
        <rFont val="Arial"/>
        <family val="2"/>
      </rPr>
      <t>(Ult. 6 H. 35)</t>
    </r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</si>
</sst>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[$-C0A]General"/>
    <numFmt numFmtId="166" formatCode="0.0"/>
    <numFmt numFmtId="167" formatCode="[$-C0A]dd/mm/yyyy"/>
    <numFmt numFmtId="168" formatCode="[$-C0A]0.0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color theme="1"/>
      <name val="Arial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sz val="10"/>
      <color theme="1"/>
      <name val="Arial2"/>
    </font>
    <font>
      <b/>
      <sz val="12"/>
      <color indexed="1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2"/>
    </font>
    <font>
      <b/>
      <sz val="15"/>
      <color indexed="17"/>
      <name val="Arial"/>
      <family val="2"/>
    </font>
    <font>
      <b/>
      <sz val="10"/>
      <color rgb="FFFF0000"/>
      <name val="Arial1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0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2" xfId="0" applyFont="1" applyFill="1" applyBorder="1"/>
    <xf numFmtId="164" fontId="1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0" xfId="0" applyFont="1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0" fontId="1" fillId="0" borderId="2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28" fillId="0" borderId="0" xfId="3" applyFont="1" applyFill="1" applyBorder="1"/>
    <xf numFmtId="167" fontId="29" fillId="0" borderId="0" xfId="3" applyNumberFormat="1" applyFont="1" applyFill="1" applyBorder="1" applyAlignment="1">
      <alignment horizontal="center"/>
    </xf>
    <xf numFmtId="164" fontId="28" fillId="0" borderId="0" xfId="3" applyNumberFormat="1" applyFont="1" applyFill="1" applyBorder="1" applyAlignment="1">
      <alignment horizontal="center"/>
    </xf>
    <xf numFmtId="0" fontId="3" fillId="6" borderId="10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/>
    <xf numFmtId="0" fontId="26" fillId="0" borderId="0" xfId="0" applyFont="1" applyBorder="1" applyAlignment="1">
      <alignment horizontal="center"/>
    </xf>
    <xf numFmtId="14" fontId="0" fillId="0" borderId="0" xfId="0" applyNumberFormat="1"/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/>
    <xf numFmtId="0" fontId="31" fillId="6" borderId="1" xfId="0" applyFont="1" applyFill="1" applyBorder="1"/>
    <xf numFmtId="0" fontId="16" fillId="0" borderId="0" xfId="0" applyFont="1"/>
    <xf numFmtId="164" fontId="7" fillId="0" borderId="17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" fillId="0" borderId="31" xfId="0" applyFont="1" applyFill="1" applyBorder="1"/>
    <xf numFmtId="0" fontId="14" fillId="0" borderId="2" xfId="0" applyFont="1" applyBorder="1" applyAlignment="1">
      <alignment horizontal="center"/>
    </xf>
    <xf numFmtId="0" fontId="3" fillId="0" borderId="36" xfId="0" applyFont="1" applyBorder="1"/>
    <xf numFmtId="0" fontId="3" fillId="0" borderId="1" xfId="0" applyFont="1" applyBorder="1"/>
    <xf numFmtId="0" fontId="6" fillId="0" borderId="33" xfId="0" applyFont="1" applyFill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6" borderId="3" xfId="0" applyFont="1" applyFill="1" applyBorder="1"/>
    <xf numFmtId="0" fontId="33" fillId="0" borderId="0" xfId="0" applyFont="1"/>
    <xf numFmtId="0" fontId="37" fillId="0" borderId="0" xfId="0" applyFont="1" applyFill="1" applyAlignment="1">
      <alignment horizontal="center"/>
    </xf>
    <xf numFmtId="0" fontId="16" fillId="0" borderId="0" xfId="0" applyFont="1" applyFill="1"/>
    <xf numFmtId="20" fontId="16" fillId="0" borderId="40" xfId="0" applyNumberFormat="1" applyFont="1" applyFill="1" applyBorder="1" applyAlignment="1">
      <alignment horizontal="center"/>
    </xf>
    <xf numFmtId="0" fontId="16" fillId="0" borderId="3" xfId="0" applyFont="1" applyFill="1" applyBorder="1"/>
    <xf numFmtId="165" fontId="25" fillId="0" borderId="2" xfId="3" applyFont="1" applyFill="1" applyBorder="1"/>
    <xf numFmtId="166" fontId="16" fillId="0" borderId="2" xfId="0" quotePrefix="1" applyNumberFormat="1" applyFont="1" applyFill="1" applyBorder="1" applyAlignment="1">
      <alignment horizontal="center"/>
    </xf>
    <xf numFmtId="166" fontId="16" fillId="0" borderId="4" xfId="0" quotePrefix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20" xfId="0" applyFont="1" applyFill="1" applyBorder="1"/>
    <xf numFmtId="165" fontId="42" fillId="8" borderId="41" xfId="2" applyNumberFormat="1" applyFont="1" applyFill="1" applyBorder="1"/>
    <xf numFmtId="168" fontId="42" fillId="8" borderId="41" xfId="2" applyNumberFormat="1" applyFont="1" applyFill="1" applyBorder="1" applyAlignment="1">
      <alignment horizontal="center"/>
    </xf>
    <xf numFmtId="165" fontId="42" fillId="7" borderId="41" xfId="2" applyNumberFormat="1" applyFont="1" applyFill="1" applyBorder="1"/>
    <xf numFmtId="168" fontId="42" fillId="7" borderId="41" xfId="2" applyNumberFormat="1" applyFont="1" applyFill="1" applyBorder="1" applyAlignment="1">
      <alignment horizontal="center"/>
    </xf>
    <xf numFmtId="165" fontId="42" fillId="6" borderId="41" xfId="2" applyNumberFormat="1" applyFont="1" applyFill="1" applyBorder="1"/>
    <xf numFmtId="168" fontId="42" fillId="6" borderId="42" xfId="2" applyNumberFormat="1" applyFont="1" applyFill="1" applyBorder="1" applyAlignment="1">
      <alignment horizontal="center"/>
    </xf>
    <xf numFmtId="0" fontId="16" fillId="8" borderId="2" xfId="0" applyFont="1" applyFill="1" applyBorder="1"/>
    <xf numFmtId="0" fontId="16" fillId="8" borderId="2" xfId="0" applyFont="1" applyFill="1" applyBorder="1" applyAlignment="1">
      <alignment horizontal="center"/>
    </xf>
    <xf numFmtId="165" fontId="42" fillId="7" borderId="2" xfId="2" applyNumberFormat="1" applyFont="1" applyFill="1" applyBorder="1"/>
    <xf numFmtId="168" fontId="42" fillId="7" borderId="2" xfId="2" applyNumberFormat="1" applyFont="1" applyFill="1" applyBorder="1" applyAlignment="1">
      <alignment horizontal="center"/>
    </xf>
    <xf numFmtId="165" fontId="42" fillId="8" borderId="2" xfId="2" applyNumberFormat="1" applyFont="1" applyFill="1" applyBorder="1"/>
    <xf numFmtId="168" fontId="42" fillId="8" borderId="4" xfId="2" applyNumberFormat="1" applyFont="1" applyFill="1" applyBorder="1" applyAlignment="1">
      <alignment horizontal="center"/>
    </xf>
    <xf numFmtId="165" fontId="42" fillId="6" borderId="2" xfId="2" applyNumberFormat="1" applyFont="1" applyFill="1" applyBorder="1"/>
    <xf numFmtId="168" fontId="42" fillId="6" borderId="2" xfId="2" applyNumberFormat="1" applyFont="1" applyFill="1" applyBorder="1" applyAlignment="1">
      <alignment horizontal="center"/>
    </xf>
    <xf numFmtId="168" fontId="42" fillId="8" borderId="2" xfId="2" applyNumberFormat="1" applyFont="1" applyFill="1" applyBorder="1" applyAlignment="1">
      <alignment horizontal="center"/>
    </xf>
    <xf numFmtId="168" fontId="42" fillId="6" borderId="4" xfId="2" applyNumberFormat="1" applyFont="1" applyFill="1" applyBorder="1" applyAlignment="1">
      <alignment horizontal="center"/>
    </xf>
    <xf numFmtId="168" fontId="42" fillId="7" borderId="4" xfId="2" applyNumberFormat="1" applyFont="1" applyFill="1" applyBorder="1" applyAlignment="1">
      <alignment horizontal="center"/>
    </xf>
    <xf numFmtId="20" fontId="16" fillId="0" borderId="22" xfId="0" applyNumberFormat="1" applyFont="1" applyFill="1" applyBorder="1" applyAlignment="1">
      <alignment horizontal="center"/>
    </xf>
    <xf numFmtId="0" fontId="16" fillId="0" borderId="15" xfId="0" applyFont="1" applyFill="1" applyBorder="1"/>
    <xf numFmtId="165" fontId="42" fillId="6" borderId="17" xfId="2" applyNumberFormat="1" applyFont="1" applyFill="1" applyBorder="1"/>
    <xf numFmtId="168" fontId="42" fillId="6" borderId="17" xfId="2" applyNumberFormat="1" applyFont="1" applyFill="1" applyBorder="1" applyAlignment="1">
      <alignment horizontal="center"/>
    </xf>
    <xf numFmtId="165" fontId="42" fillId="7" borderId="17" xfId="2" applyNumberFormat="1" applyFont="1" applyFill="1" applyBorder="1"/>
    <xf numFmtId="168" fontId="42" fillId="7" borderId="17" xfId="2" applyNumberFormat="1" applyFont="1" applyFill="1" applyBorder="1" applyAlignment="1">
      <alignment horizontal="center"/>
    </xf>
    <xf numFmtId="20" fontId="16" fillId="0" borderId="44" xfId="0" applyNumberFormat="1" applyFont="1" applyFill="1" applyBorder="1" applyAlignment="1">
      <alignment horizontal="center"/>
    </xf>
    <xf numFmtId="0" fontId="16" fillId="0" borderId="45" xfId="0" applyFont="1" applyFill="1" applyBorder="1"/>
    <xf numFmtId="165" fontId="42" fillId="6" borderId="34" xfId="2" applyNumberFormat="1" applyFont="1" applyFill="1" applyBorder="1"/>
    <xf numFmtId="168" fontId="42" fillId="6" borderId="34" xfId="2" applyNumberFormat="1" applyFont="1" applyFill="1" applyBorder="1" applyAlignment="1">
      <alignment horizontal="center"/>
    </xf>
    <xf numFmtId="165" fontId="42" fillId="7" borderId="34" xfId="2" applyNumberFormat="1" applyFont="1" applyFill="1" applyBorder="1"/>
    <xf numFmtId="168" fontId="42" fillId="7" borderId="34" xfId="2" applyNumberFormat="1" applyFont="1" applyFill="1" applyBorder="1" applyAlignment="1">
      <alignment horizontal="center"/>
    </xf>
    <xf numFmtId="165" fontId="42" fillId="0" borderId="34" xfId="2" applyNumberFormat="1" applyFont="1" applyFill="1" applyBorder="1"/>
    <xf numFmtId="168" fontId="42" fillId="0" borderId="35" xfId="2" applyNumberFormat="1" applyFont="1" applyFill="1" applyBorder="1" applyAlignment="1">
      <alignment horizontal="center"/>
    </xf>
    <xf numFmtId="20" fontId="16" fillId="0" borderId="12" xfId="0" applyNumberFormat="1" applyFont="1" applyFill="1" applyBorder="1" applyAlignment="1">
      <alignment horizontal="center"/>
    </xf>
    <xf numFmtId="0" fontId="16" fillId="0" borderId="6" xfId="0" applyFont="1" applyFill="1" applyBorder="1"/>
    <xf numFmtId="165" fontId="42" fillId="0" borderId="2" xfId="2" applyNumberFormat="1" applyFont="1" applyFill="1" applyBorder="1"/>
    <xf numFmtId="168" fontId="42" fillId="0" borderId="2" xfId="2" applyNumberFormat="1" applyFont="1" applyFill="1" applyBorder="1" applyAlignment="1">
      <alignment horizontal="center"/>
    </xf>
    <xf numFmtId="168" fontId="42" fillId="0" borderId="4" xfId="2" applyNumberFormat="1" applyFont="1" applyFill="1" applyBorder="1" applyAlignment="1">
      <alignment horizontal="center"/>
    </xf>
    <xf numFmtId="20" fontId="16" fillId="0" borderId="23" xfId="0" applyNumberFormat="1" applyFont="1" applyFill="1" applyBorder="1" applyAlignment="1">
      <alignment horizontal="center"/>
    </xf>
    <xf numFmtId="0" fontId="16" fillId="0" borderId="46" xfId="0" applyFont="1" applyFill="1" applyBorder="1"/>
    <xf numFmtId="165" fontId="42" fillId="0" borderId="17" xfId="2" applyNumberFormat="1" applyFont="1" applyFill="1" applyBorder="1"/>
    <xf numFmtId="168" fontId="42" fillId="0" borderId="17" xfId="2" applyNumberFormat="1" applyFont="1" applyFill="1" applyBorder="1" applyAlignment="1">
      <alignment horizontal="center"/>
    </xf>
    <xf numFmtId="168" fontId="42" fillId="0" borderId="32" xfId="2" applyNumberFormat="1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0" xfId="0" applyFont="1" applyFill="1" applyBorder="1"/>
    <xf numFmtId="166" fontId="16" fillId="0" borderId="0" xfId="0" applyNumberFormat="1" applyFont="1" applyFill="1" applyBorder="1"/>
    <xf numFmtId="0" fontId="30" fillId="0" borderId="0" xfId="0" applyFont="1" applyFill="1"/>
    <xf numFmtId="0" fontId="16" fillId="0" borderId="2" xfId="0" applyFont="1" applyFill="1" applyBorder="1"/>
    <xf numFmtId="165" fontId="25" fillId="13" borderId="2" xfId="3" applyFont="1" applyFill="1" applyBorder="1"/>
    <xf numFmtId="165" fontId="25" fillId="13" borderId="17" xfId="3" applyFont="1" applyFill="1" applyBorder="1"/>
    <xf numFmtId="166" fontId="16" fillId="0" borderId="17" xfId="0" quotePrefix="1" applyNumberFormat="1" applyFont="1" applyFill="1" applyBorder="1" applyAlignment="1">
      <alignment horizontal="center"/>
    </xf>
    <xf numFmtId="166" fontId="16" fillId="0" borderId="32" xfId="0" quotePrefix="1" applyNumberFormat="1" applyFont="1" applyFill="1" applyBorder="1" applyAlignment="1">
      <alignment horizontal="center"/>
    </xf>
    <xf numFmtId="165" fontId="25" fillId="0" borderId="34" xfId="3" applyFont="1" applyFill="1" applyBorder="1"/>
    <xf numFmtId="166" fontId="16" fillId="0" borderId="34" xfId="0" quotePrefix="1" applyNumberFormat="1" applyFont="1" applyFill="1" applyBorder="1" applyAlignment="1">
      <alignment horizontal="center"/>
    </xf>
    <xf numFmtId="166" fontId="16" fillId="0" borderId="35" xfId="0" quotePrefix="1" applyNumberFormat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165" fontId="25" fillId="13" borderId="34" xfId="3" applyFont="1" applyFill="1" applyBorder="1"/>
    <xf numFmtId="165" fontId="25" fillId="0" borderId="17" xfId="3" applyFont="1" applyFill="1" applyBorder="1"/>
    <xf numFmtId="0" fontId="16" fillId="0" borderId="53" xfId="0" applyFont="1" applyFill="1" applyBorder="1"/>
    <xf numFmtId="166" fontId="16" fillId="0" borderId="41" xfId="0" quotePrefix="1" applyNumberFormat="1" applyFont="1" applyFill="1" applyBorder="1" applyAlignment="1">
      <alignment horizontal="center"/>
    </xf>
    <xf numFmtId="166" fontId="16" fillId="0" borderId="42" xfId="0" quotePrefix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34" xfId="0" applyFont="1" applyFill="1" applyBorder="1"/>
    <xf numFmtId="0" fontId="16" fillId="0" borderId="17" xfId="0" applyFont="1" applyFill="1" applyBorder="1"/>
    <xf numFmtId="0" fontId="37" fillId="14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45" fillId="6" borderId="17" xfId="2" applyNumberFormat="1" applyFont="1" applyFill="1" applyBorder="1"/>
    <xf numFmtId="168" fontId="45" fillId="6" borderId="32" xfId="2" applyNumberFormat="1" applyFont="1" applyFill="1" applyBorder="1" applyAlignment="1">
      <alignment horizontal="center"/>
    </xf>
    <xf numFmtId="165" fontId="45" fillId="6" borderId="2" xfId="2" applyNumberFormat="1" applyFont="1" applyFill="1" applyBorder="1"/>
    <xf numFmtId="168" fontId="45" fillId="6" borderId="4" xfId="2" applyNumberFormat="1" applyFont="1" applyFill="1" applyBorder="1" applyAlignment="1">
      <alignment horizontal="center"/>
    </xf>
    <xf numFmtId="0" fontId="26" fillId="6" borderId="3" xfId="0" applyFont="1" applyFill="1" applyBorder="1"/>
    <xf numFmtId="0" fontId="26" fillId="6" borderId="15" xfId="0" applyFont="1" applyFill="1" applyBorder="1"/>
    <xf numFmtId="0" fontId="5" fillId="0" borderId="32" xfId="0" quotePrefix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20" fontId="16" fillId="6" borderId="40" xfId="0" applyNumberFormat="1" applyFont="1" applyFill="1" applyBorder="1" applyAlignment="1">
      <alignment horizontal="center"/>
    </xf>
    <xf numFmtId="20" fontId="16" fillId="6" borderId="33" xfId="0" applyNumberFormat="1" applyFont="1" applyFill="1" applyBorder="1" applyAlignment="1">
      <alignment horizontal="center"/>
    </xf>
    <xf numFmtId="20" fontId="16" fillId="6" borderId="3" xfId="0" applyNumberFormat="1" applyFont="1" applyFill="1" applyBorder="1" applyAlignment="1">
      <alignment horizontal="center"/>
    </xf>
    <xf numFmtId="20" fontId="16" fillId="6" borderId="15" xfId="0" applyNumberFormat="1" applyFont="1" applyFill="1" applyBorder="1" applyAlignment="1">
      <alignment horizontal="center"/>
    </xf>
    <xf numFmtId="165" fontId="47" fillId="6" borderId="17" xfId="3" applyFont="1" applyFill="1" applyBorder="1"/>
    <xf numFmtId="165" fontId="47" fillId="6" borderId="2" xfId="3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165" fontId="47" fillId="6" borderId="34" xfId="3" applyFont="1" applyFill="1" applyBorder="1"/>
    <xf numFmtId="165" fontId="47" fillId="6" borderId="41" xfId="3" applyFont="1" applyFill="1" applyBorder="1"/>
    <xf numFmtId="0" fontId="7" fillId="6" borderId="12" xfId="0" applyFont="1" applyFill="1" applyBorder="1" applyAlignment="1">
      <alignment horizontal="center"/>
    </xf>
    <xf numFmtId="20" fontId="16" fillId="6" borderId="21" xfId="0" applyNumberFormat="1" applyFont="1" applyFill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54" xfId="0" quotePrefix="1" applyFont="1" applyFill="1" applyBorder="1" applyAlignment="1">
      <alignment horizontal="center"/>
    </xf>
    <xf numFmtId="0" fontId="7" fillId="2" borderId="23" xfId="0" quotePrefix="1" applyFont="1" applyFill="1" applyBorder="1" applyAlignment="1">
      <alignment horizontal="center"/>
    </xf>
    <xf numFmtId="0" fontId="5" fillId="0" borderId="24" xfId="0" quotePrefix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30" xfId="0" applyFont="1" applyFill="1" applyBorder="1"/>
    <xf numFmtId="0" fontId="1" fillId="0" borderId="55" xfId="0" applyFont="1" applyFill="1" applyBorder="1" applyAlignment="1">
      <alignment horizontal="center"/>
    </xf>
    <xf numFmtId="164" fontId="21" fillId="0" borderId="55" xfId="0" applyNumberFormat="1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3" fillId="0" borderId="57" xfId="0" quotePrefix="1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46" xfId="0" applyFont="1" applyFill="1" applyBorder="1" applyAlignment="1">
      <alignment horizontal="center"/>
    </xf>
    <xf numFmtId="164" fontId="21" fillId="0" borderId="46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32" xfId="0" quotePrefix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5" fillId="0" borderId="32" xfId="0" quotePrefix="1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7" fillId="11" borderId="47" xfId="0" applyFont="1" applyFill="1" applyBorder="1" applyAlignment="1">
      <alignment horizontal="center" vertical="center"/>
    </xf>
    <xf numFmtId="0" fontId="37" fillId="11" borderId="48" xfId="0" applyFont="1" applyFill="1" applyBorder="1" applyAlignment="1">
      <alignment horizontal="center" vertical="center"/>
    </xf>
    <xf numFmtId="0" fontId="37" fillId="11" borderId="49" xfId="0" applyFont="1" applyFill="1" applyBorder="1" applyAlignment="1">
      <alignment horizontal="center" vertical="center"/>
    </xf>
    <xf numFmtId="0" fontId="36" fillId="10" borderId="8" xfId="0" applyFont="1" applyFill="1" applyBorder="1" applyAlignment="1">
      <alignment horizontal="center"/>
    </xf>
    <xf numFmtId="0" fontId="36" fillId="10" borderId="18" xfId="0" applyFont="1" applyFill="1" applyBorder="1" applyAlignment="1">
      <alignment horizontal="center"/>
    </xf>
    <xf numFmtId="0" fontId="36" fillId="10" borderId="10" xfId="0" applyFont="1" applyFill="1" applyBorder="1" applyAlignment="1">
      <alignment horizontal="center"/>
    </xf>
    <xf numFmtId="0" fontId="37" fillId="11" borderId="37" xfId="0" applyFont="1" applyFill="1" applyBorder="1" applyAlignment="1">
      <alignment horizontal="center" vertical="center"/>
    </xf>
    <xf numFmtId="0" fontId="37" fillId="11" borderId="38" xfId="0" applyFont="1" applyFill="1" applyBorder="1" applyAlignment="1">
      <alignment horizontal="center" vertical="center"/>
    </xf>
    <xf numFmtId="0" fontId="37" fillId="11" borderId="39" xfId="0" applyFont="1" applyFill="1" applyBorder="1" applyAlignment="1">
      <alignment horizontal="center" vertical="center"/>
    </xf>
    <xf numFmtId="0" fontId="37" fillId="11" borderId="31" xfId="0" applyFont="1" applyFill="1" applyBorder="1" applyAlignment="1">
      <alignment horizontal="center" vertical="center"/>
    </xf>
    <xf numFmtId="0" fontId="37" fillId="11" borderId="0" xfId="0" applyFont="1" applyFill="1" applyBorder="1" applyAlignment="1">
      <alignment horizontal="center" vertical="center"/>
    </xf>
    <xf numFmtId="0" fontId="37" fillId="11" borderId="43" xfId="0" applyFont="1" applyFill="1" applyBorder="1" applyAlignment="1">
      <alignment horizontal="center" vertical="center"/>
    </xf>
    <xf numFmtId="0" fontId="43" fillId="9" borderId="47" xfId="0" applyFont="1" applyFill="1" applyBorder="1" applyAlignment="1">
      <alignment horizontal="center"/>
    </xf>
    <xf numFmtId="0" fontId="43" fillId="9" borderId="48" xfId="0" applyFont="1" applyFill="1" applyBorder="1" applyAlignment="1">
      <alignment horizontal="center"/>
    </xf>
    <xf numFmtId="0" fontId="43" fillId="9" borderId="49" xfId="0" applyFont="1" applyFill="1" applyBorder="1" applyAlignment="1">
      <alignment horizontal="center"/>
    </xf>
    <xf numFmtId="0" fontId="37" fillId="11" borderId="50" xfId="0" applyFont="1" applyFill="1" applyBorder="1" applyAlignment="1">
      <alignment horizontal="center" vertical="center"/>
    </xf>
    <xf numFmtId="0" fontId="37" fillId="11" borderId="51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/>
    </xf>
    <xf numFmtId="0" fontId="37" fillId="11" borderId="19" xfId="0" applyFont="1" applyFill="1" applyBorder="1" applyAlignment="1">
      <alignment horizontal="center" vertical="center"/>
    </xf>
    <xf numFmtId="0" fontId="37" fillId="11" borderId="26" xfId="0" applyFont="1" applyFill="1" applyBorder="1" applyAlignment="1">
      <alignment horizontal="center" vertical="center"/>
    </xf>
    <xf numFmtId="20" fontId="16" fillId="0" borderId="52" xfId="0" applyNumberFormat="1" applyFont="1" applyFill="1" applyBorder="1" applyAlignment="1">
      <alignment horizontal="center" vertical="center"/>
    </xf>
    <xf numFmtId="20" fontId="16" fillId="0" borderId="16" xfId="0" applyNumberFormat="1" applyFont="1" applyFill="1" applyBorder="1" applyAlignment="1">
      <alignment horizontal="center" vertical="center"/>
    </xf>
    <xf numFmtId="0" fontId="37" fillId="11" borderId="7" xfId="0" applyFont="1" applyFill="1" applyBorder="1" applyAlignment="1">
      <alignment horizontal="center" vertical="center"/>
    </xf>
    <xf numFmtId="0" fontId="37" fillId="11" borderId="29" xfId="0" applyFont="1" applyFill="1" applyBorder="1" applyAlignment="1">
      <alignment horizontal="center" vertical="center"/>
    </xf>
    <xf numFmtId="0" fontId="36" fillId="10" borderId="25" xfId="0" applyFont="1" applyFill="1" applyBorder="1" applyAlignment="1">
      <alignment horizontal="center"/>
    </xf>
    <xf numFmtId="0" fontId="36" fillId="10" borderId="19" xfId="0" applyFont="1" applyFill="1" applyBorder="1" applyAlignment="1">
      <alignment horizontal="center"/>
    </xf>
    <xf numFmtId="0" fontId="36" fillId="10" borderId="26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4" fillId="9" borderId="2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42578125" style="104" bestFit="1" customWidth="1"/>
    <col min="10" max="16384" width="11.42578125" style="1"/>
  </cols>
  <sheetData>
    <row r="1" spans="1:19" ht="30.75">
      <c r="A1" s="258" t="s">
        <v>45</v>
      </c>
      <c r="B1" s="258"/>
      <c r="C1" s="258"/>
      <c r="D1" s="258"/>
      <c r="E1" s="258"/>
      <c r="F1" s="258"/>
      <c r="G1" s="258"/>
      <c r="H1" s="258"/>
    </row>
    <row r="2" spans="1:19" ht="23.25">
      <c r="A2" s="262" t="s">
        <v>46</v>
      </c>
      <c r="B2" s="262"/>
      <c r="C2" s="262"/>
      <c r="D2" s="262"/>
      <c r="E2" s="262"/>
      <c r="F2" s="262"/>
      <c r="G2" s="262"/>
      <c r="H2" s="262"/>
    </row>
    <row r="3" spans="1:19" ht="19.5">
      <c r="A3" s="259" t="s">
        <v>7</v>
      </c>
      <c r="B3" s="259"/>
      <c r="C3" s="259"/>
      <c r="D3" s="259"/>
      <c r="E3" s="259"/>
      <c r="F3" s="259"/>
      <c r="G3" s="259"/>
      <c r="H3" s="259"/>
    </row>
    <row r="4" spans="1:19" ht="26.25">
      <c r="A4" s="260" t="s">
        <v>11</v>
      </c>
      <c r="B4" s="260"/>
      <c r="C4" s="260"/>
      <c r="D4" s="260"/>
      <c r="E4" s="260"/>
      <c r="F4" s="260"/>
      <c r="G4" s="260"/>
      <c r="H4" s="260"/>
    </row>
    <row r="5" spans="1:19" ht="19.5">
      <c r="A5" s="261" t="s">
        <v>27</v>
      </c>
      <c r="B5" s="261"/>
      <c r="C5" s="261"/>
      <c r="D5" s="261"/>
      <c r="E5" s="261"/>
      <c r="F5" s="261"/>
      <c r="G5" s="261"/>
      <c r="H5" s="261"/>
    </row>
    <row r="6" spans="1:19" ht="19.5">
      <c r="A6" s="254" t="s">
        <v>47</v>
      </c>
      <c r="B6" s="254"/>
      <c r="C6" s="254"/>
      <c r="D6" s="254"/>
      <c r="E6" s="254"/>
      <c r="F6" s="254"/>
      <c r="G6" s="254"/>
      <c r="H6" s="254"/>
    </row>
    <row r="7" spans="1:19" ht="19.5" thickBot="1">
      <c r="A7" s="2"/>
    </row>
    <row r="8" spans="1:19" ht="19.5" thickBot="1">
      <c r="A8" s="255" t="s">
        <v>31</v>
      </c>
      <c r="B8" s="256"/>
      <c r="C8" s="256"/>
      <c r="D8" s="256"/>
      <c r="E8" s="256"/>
      <c r="F8" s="256"/>
      <c r="G8" s="256"/>
      <c r="H8" s="257"/>
    </row>
    <row r="9" spans="1:1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I9" s="105"/>
      <c r="K9" s="112" t="s">
        <v>41</v>
      </c>
      <c r="L9"/>
      <c r="M9"/>
      <c r="N9" s="101"/>
      <c r="O9"/>
      <c r="P9"/>
      <c r="Q9"/>
      <c r="R9"/>
      <c r="S9"/>
    </row>
    <row r="10" spans="1:19" ht="20.25" thickBot="1">
      <c r="A10" s="39" t="s">
        <v>53</v>
      </c>
      <c r="B10" s="65" t="s">
        <v>54</v>
      </c>
      <c r="C10" s="66">
        <v>37079</v>
      </c>
      <c r="D10" s="41">
        <v>-1</v>
      </c>
      <c r="E10" s="37">
        <v>39</v>
      </c>
      <c r="F10" s="42">
        <v>36</v>
      </c>
      <c r="G10" s="229">
        <f t="shared" ref="G10:G17" si="0">SUM(E10:F10)</f>
        <v>75</v>
      </c>
      <c r="H10" s="22">
        <f t="shared" ref="H10:H17" si="1">SUM(G10-D10)</f>
        <v>76</v>
      </c>
      <c r="I10" s="106" t="s">
        <v>15</v>
      </c>
      <c r="K10" s="25">
        <f t="shared" ref="K10:K28" si="2">(F10-D10*0.5)</f>
        <v>36.5</v>
      </c>
      <c r="L10"/>
      <c r="M10"/>
      <c r="N10" s="101"/>
      <c r="O10"/>
      <c r="P10"/>
      <c r="Q10"/>
      <c r="R10"/>
      <c r="S10"/>
    </row>
    <row r="11" spans="1:19" ht="20.25" thickBot="1">
      <c r="A11" s="39" t="s">
        <v>51</v>
      </c>
      <c r="B11" s="65" t="s">
        <v>52</v>
      </c>
      <c r="C11" s="66">
        <v>35076</v>
      </c>
      <c r="D11" s="41">
        <v>-2</v>
      </c>
      <c r="E11" s="37">
        <v>36</v>
      </c>
      <c r="F11" s="42">
        <v>39</v>
      </c>
      <c r="G11" s="229">
        <f t="shared" si="0"/>
        <v>75</v>
      </c>
      <c r="H11" s="22">
        <f t="shared" si="1"/>
        <v>77</v>
      </c>
      <c r="I11" s="107" t="s">
        <v>16</v>
      </c>
      <c r="K11" s="25">
        <f t="shared" si="2"/>
        <v>40</v>
      </c>
      <c r="L11"/>
      <c r="M11"/>
      <c r="N11" s="101"/>
      <c r="O11"/>
      <c r="P11"/>
      <c r="Q11"/>
      <c r="R11"/>
      <c r="S11"/>
    </row>
    <row r="12" spans="1:19" ht="20.25" thickBot="1">
      <c r="A12" s="39" t="s">
        <v>57</v>
      </c>
      <c r="B12" s="65" t="s">
        <v>50</v>
      </c>
      <c r="C12" s="66">
        <v>36626</v>
      </c>
      <c r="D12" s="41">
        <v>6</v>
      </c>
      <c r="E12" s="37">
        <v>44</v>
      </c>
      <c r="F12" s="42">
        <v>37</v>
      </c>
      <c r="G12" s="23">
        <f t="shared" si="0"/>
        <v>81</v>
      </c>
      <c r="H12" s="22">
        <f t="shared" si="1"/>
        <v>75</v>
      </c>
      <c r="I12" s="106" t="s">
        <v>18</v>
      </c>
      <c r="K12" s="236">
        <f t="shared" si="2"/>
        <v>34</v>
      </c>
      <c r="L12"/>
      <c r="M12"/>
      <c r="N12" s="101"/>
      <c r="O12"/>
      <c r="P12"/>
      <c r="Q12"/>
      <c r="R12"/>
      <c r="S12"/>
    </row>
    <row r="13" spans="1:19" ht="19.5">
      <c r="A13" s="39" t="s">
        <v>56</v>
      </c>
      <c r="B13" s="65" t="s">
        <v>54</v>
      </c>
      <c r="C13" s="66">
        <v>37303</v>
      </c>
      <c r="D13" s="41">
        <v>4</v>
      </c>
      <c r="E13" s="37">
        <v>42</v>
      </c>
      <c r="F13" s="42">
        <v>39</v>
      </c>
      <c r="G13" s="23">
        <f t="shared" si="0"/>
        <v>81</v>
      </c>
      <c r="H13" s="22">
        <f t="shared" si="1"/>
        <v>77</v>
      </c>
      <c r="K13" s="25">
        <f t="shared" si="2"/>
        <v>37</v>
      </c>
      <c r="L13"/>
      <c r="M13"/>
      <c r="N13" s="101"/>
      <c r="O13"/>
      <c r="P13"/>
      <c r="Q13"/>
      <c r="R13"/>
      <c r="S13"/>
    </row>
    <row r="14" spans="1:19" ht="20.25" thickBot="1">
      <c r="A14" s="39" t="s">
        <v>60</v>
      </c>
      <c r="B14" s="65" t="s">
        <v>50</v>
      </c>
      <c r="C14" s="66">
        <v>37238</v>
      </c>
      <c r="D14" s="41">
        <v>13</v>
      </c>
      <c r="E14" s="37">
        <v>47</v>
      </c>
      <c r="F14" s="42">
        <v>41</v>
      </c>
      <c r="G14" s="23">
        <f t="shared" si="0"/>
        <v>88</v>
      </c>
      <c r="H14" s="22">
        <f t="shared" si="1"/>
        <v>75</v>
      </c>
      <c r="K14" s="236">
        <f t="shared" si="2"/>
        <v>34.5</v>
      </c>
      <c r="L14"/>
      <c r="M14"/>
      <c r="N14" s="101"/>
      <c r="O14"/>
      <c r="P14"/>
      <c r="Q14"/>
      <c r="R14"/>
      <c r="S14"/>
    </row>
    <row r="15" spans="1:19" ht="20.25" thickBot="1">
      <c r="A15" s="39" t="s">
        <v>61</v>
      </c>
      <c r="B15" s="65" t="s">
        <v>62</v>
      </c>
      <c r="C15" s="66">
        <v>36734</v>
      </c>
      <c r="D15" s="41">
        <v>22</v>
      </c>
      <c r="E15" s="37">
        <v>44</v>
      </c>
      <c r="F15" s="42">
        <v>44</v>
      </c>
      <c r="G15" s="23">
        <f t="shared" si="0"/>
        <v>88</v>
      </c>
      <c r="H15" s="22">
        <f t="shared" si="1"/>
        <v>66</v>
      </c>
      <c r="I15" s="106" t="s">
        <v>17</v>
      </c>
      <c r="K15" s="25">
        <f t="shared" si="2"/>
        <v>33</v>
      </c>
      <c r="L15"/>
      <c r="M15"/>
      <c r="N15" s="101"/>
      <c r="O15"/>
      <c r="P15"/>
      <c r="Q15"/>
      <c r="R15"/>
      <c r="S15"/>
    </row>
    <row r="16" spans="1:19" ht="19.5">
      <c r="A16" s="39" t="s">
        <v>58</v>
      </c>
      <c r="B16" s="65" t="s">
        <v>59</v>
      </c>
      <c r="C16" s="66">
        <v>36517</v>
      </c>
      <c r="D16" s="41">
        <v>10</v>
      </c>
      <c r="E16" s="37">
        <v>46</v>
      </c>
      <c r="F16" s="42">
        <v>46</v>
      </c>
      <c r="G16" s="23">
        <f t="shared" si="0"/>
        <v>92</v>
      </c>
      <c r="H16" s="22">
        <f t="shared" si="1"/>
        <v>82</v>
      </c>
      <c r="K16" s="25">
        <f t="shared" si="2"/>
        <v>41</v>
      </c>
      <c r="L16"/>
      <c r="M16"/>
      <c r="N16" s="101"/>
      <c r="O16"/>
      <c r="P16"/>
      <c r="Q16"/>
      <c r="R16"/>
      <c r="S16"/>
    </row>
    <row r="17" spans="1:11" ht="19.5">
      <c r="A17" s="39" t="s">
        <v>63</v>
      </c>
      <c r="B17" s="65" t="s">
        <v>64</v>
      </c>
      <c r="C17" s="66">
        <v>37583</v>
      </c>
      <c r="D17" s="41">
        <v>26</v>
      </c>
      <c r="E17" s="37">
        <v>49</v>
      </c>
      <c r="F17" s="42">
        <v>58</v>
      </c>
      <c r="G17" s="23">
        <f t="shared" si="0"/>
        <v>107</v>
      </c>
      <c r="H17" s="22">
        <f t="shared" si="1"/>
        <v>81</v>
      </c>
      <c r="K17" s="25">
        <f t="shared" si="2"/>
        <v>45</v>
      </c>
    </row>
    <row r="18" spans="1:11" ht="19.5">
      <c r="A18" s="207" t="s">
        <v>49</v>
      </c>
      <c r="B18" s="65" t="s">
        <v>50</v>
      </c>
      <c r="C18" s="66">
        <v>37164</v>
      </c>
      <c r="D18" s="222" t="s">
        <v>10</v>
      </c>
      <c r="E18" s="223" t="s">
        <v>10</v>
      </c>
      <c r="F18" s="224" t="s">
        <v>10</v>
      </c>
      <c r="G18" s="225" t="s">
        <v>10</v>
      </c>
      <c r="H18" s="226" t="s">
        <v>10</v>
      </c>
    </row>
    <row r="19" spans="1:11" ht="20.25" thickBot="1">
      <c r="A19" s="208" t="s">
        <v>55</v>
      </c>
      <c r="B19" s="210" t="s">
        <v>54</v>
      </c>
      <c r="C19" s="211">
        <v>37832</v>
      </c>
      <c r="D19" s="231" t="s">
        <v>10</v>
      </c>
      <c r="E19" s="232" t="s">
        <v>10</v>
      </c>
      <c r="F19" s="233" t="s">
        <v>10</v>
      </c>
      <c r="G19" s="234" t="s">
        <v>10</v>
      </c>
      <c r="H19" s="235" t="s">
        <v>10</v>
      </c>
    </row>
    <row r="20" spans="1:11" ht="19.5" thickBot="1">
      <c r="D20" s="1"/>
      <c r="E20" s="1"/>
      <c r="F20" s="1"/>
      <c r="G20" s="1"/>
      <c r="H20" s="1"/>
    </row>
    <row r="21" spans="1:11" ht="20.25" thickBot="1">
      <c r="A21" s="251" t="s">
        <v>28</v>
      </c>
      <c r="B21" s="252"/>
      <c r="C21" s="252"/>
      <c r="D21" s="252"/>
      <c r="E21" s="252"/>
      <c r="F21" s="252"/>
      <c r="G21" s="252"/>
      <c r="H21" s="253"/>
    </row>
    <row r="22" spans="1:11" ht="20.25" thickBot="1">
      <c r="A22" s="4" t="s">
        <v>6</v>
      </c>
      <c r="B22" s="9" t="s">
        <v>9</v>
      </c>
      <c r="C22" s="9" t="s">
        <v>21</v>
      </c>
      <c r="D22" s="4" t="s">
        <v>1</v>
      </c>
      <c r="E22" s="4" t="s">
        <v>2</v>
      </c>
      <c r="F22" s="20" t="s">
        <v>3</v>
      </c>
      <c r="G22" s="19" t="s">
        <v>4</v>
      </c>
      <c r="H22" s="21" t="s">
        <v>5</v>
      </c>
      <c r="K22" s="112" t="s">
        <v>41</v>
      </c>
    </row>
    <row r="23" spans="1:11" ht="20.25" thickBot="1">
      <c r="A23" s="127" t="s">
        <v>65</v>
      </c>
      <c r="B23" s="65" t="s">
        <v>64</v>
      </c>
      <c r="C23" s="66">
        <v>37495</v>
      </c>
      <c r="D23" s="41">
        <v>3</v>
      </c>
      <c r="E23" s="37">
        <v>38</v>
      </c>
      <c r="F23" s="42">
        <v>33</v>
      </c>
      <c r="G23" s="229">
        <f t="shared" ref="G23:G28" si="3">SUM(E23:F23)</f>
        <v>71</v>
      </c>
      <c r="H23" s="22">
        <f t="shared" ref="H23:H28" si="4">SUM(G23-D23)</f>
        <v>68</v>
      </c>
      <c r="I23" s="107" t="s">
        <v>15</v>
      </c>
      <c r="K23" s="25">
        <f t="shared" si="2"/>
        <v>31.5</v>
      </c>
    </row>
    <row r="24" spans="1:11" ht="20.25" thickBot="1">
      <c r="A24" s="39" t="s">
        <v>68</v>
      </c>
      <c r="B24" s="65" t="s">
        <v>26</v>
      </c>
      <c r="C24" s="66">
        <v>38411</v>
      </c>
      <c r="D24" s="41">
        <v>10</v>
      </c>
      <c r="E24" s="37">
        <v>39</v>
      </c>
      <c r="F24" s="42">
        <v>37</v>
      </c>
      <c r="G24" s="229">
        <f t="shared" si="3"/>
        <v>76</v>
      </c>
      <c r="H24" s="22">
        <f t="shared" si="4"/>
        <v>66</v>
      </c>
      <c r="I24" s="107" t="s">
        <v>16</v>
      </c>
      <c r="K24" s="25">
        <f t="shared" si="2"/>
        <v>32</v>
      </c>
    </row>
    <row r="25" spans="1:11" ht="19.5">
      <c r="A25" s="39" t="s">
        <v>67</v>
      </c>
      <c r="B25" s="65" t="s">
        <v>62</v>
      </c>
      <c r="C25" s="66">
        <v>38257</v>
      </c>
      <c r="D25" s="41">
        <v>3</v>
      </c>
      <c r="E25" s="37">
        <v>39</v>
      </c>
      <c r="F25" s="42">
        <v>41</v>
      </c>
      <c r="G25" s="23">
        <f t="shared" si="3"/>
        <v>80</v>
      </c>
      <c r="H25" s="22">
        <f t="shared" si="4"/>
        <v>77</v>
      </c>
      <c r="K25" s="25">
        <f t="shared" si="2"/>
        <v>39.5</v>
      </c>
    </row>
    <row r="26" spans="1:11" ht="19.5">
      <c r="A26" s="39" t="s">
        <v>69</v>
      </c>
      <c r="B26" s="65" t="s">
        <v>26</v>
      </c>
      <c r="C26" s="66">
        <v>38229</v>
      </c>
      <c r="D26" s="41">
        <v>21</v>
      </c>
      <c r="E26" s="37">
        <v>49</v>
      </c>
      <c r="F26" s="42">
        <v>45</v>
      </c>
      <c r="G26" s="23">
        <f t="shared" si="3"/>
        <v>94</v>
      </c>
      <c r="H26" s="22">
        <f t="shared" si="4"/>
        <v>73</v>
      </c>
      <c r="K26" s="25">
        <f t="shared" si="2"/>
        <v>34.5</v>
      </c>
    </row>
    <row r="27" spans="1:11" ht="20.25" thickBot="1">
      <c r="A27" s="39" t="s">
        <v>70</v>
      </c>
      <c r="B27" s="65" t="s">
        <v>71</v>
      </c>
      <c r="C27" s="66">
        <v>38642</v>
      </c>
      <c r="D27" s="41">
        <v>29</v>
      </c>
      <c r="E27" s="37">
        <v>55</v>
      </c>
      <c r="F27" s="42">
        <v>54</v>
      </c>
      <c r="G27" s="23">
        <f t="shared" si="3"/>
        <v>109</v>
      </c>
      <c r="H27" s="22">
        <f t="shared" si="4"/>
        <v>80</v>
      </c>
      <c r="K27" s="25">
        <f t="shared" si="2"/>
        <v>39.5</v>
      </c>
    </row>
    <row r="28" spans="1:11" ht="20.25" thickBot="1">
      <c r="A28" s="39" t="s">
        <v>72</v>
      </c>
      <c r="B28" s="65" t="s">
        <v>71</v>
      </c>
      <c r="C28" s="66">
        <v>38672</v>
      </c>
      <c r="D28" s="41">
        <v>40</v>
      </c>
      <c r="E28" s="37">
        <v>55</v>
      </c>
      <c r="F28" s="42">
        <v>56</v>
      </c>
      <c r="G28" s="23">
        <f t="shared" si="3"/>
        <v>111</v>
      </c>
      <c r="H28" s="22">
        <f t="shared" si="4"/>
        <v>71</v>
      </c>
      <c r="I28" s="106" t="s">
        <v>17</v>
      </c>
      <c r="K28" s="25">
        <f t="shared" si="2"/>
        <v>36</v>
      </c>
    </row>
    <row r="29" spans="1:11" ht="20.25" thickBot="1">
      <c r="A29" s="102" t="s">
        <v>66</v>
      </c>
      <c r="B29" s="210" t="s">
        <v>62</v>
      </c>
      <c r="C29" s="211">
        <v>37984</v>
      </c>
      <c r="D29" s="212" t="s">
        <v>233</v>
      </c>
      <c r="E29" s="103" t="s">
        <v>226</v>
      </c>
      <c r="F29" s="233" t="s">
        <v>10</v>
      </c>
      <c r="G29" s="234" t="s">
        <v>10</v>
      </c>
      <c r="H29" s="235" t="s">
        <v>10</v>
      </c>
    </row>
  </sheetData>
  <sortState ref="A23:H29">
    <sortCondition ref="G23:G29"/>
    <sortCondition ref="F23:F29"/>
    <sortCondition ref="E23:E29"/>
  </sortState>
  <mergeCells count="8">
    <mergeCell ref="A21:H21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54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68" t="str">
        <f>JUV!A1</f>
        <v>NECOCHEA GOLF CLUB</v>
      </c>
      <c r="B1" s="268"/>
      <c r="C1" s="268"/>
      <c r="D1" s="268"/>
      <c r="E1" s="268"/>
      <c r="F1" s="268"/>
      <c r="G1" s="268"/>
      <c r="H1" s="268"/>
      <c r="I1" s="14"/>
      <c r="J1" s="43"/>
    </row>
    <row r="2" spans="1:10">
      <c r="A2" s="269" t="str">
        <f>JUV!A2</f>
        <v>30° PUTTER DE ORO JUNIOR</v>
      </c>
      <c r="B2" s="269"/>
      <c r="C2" s="269"/>
      <c r="D2" s="269"/>
      <c r="E2" s="269"/>
      <c r="F2" s="269"/>
      <c r="G2" s="269"/>
      <c r="H2" s="269"/>
      <c r="I2" s="14"/>
      <c r="J2" s="43"/>
    </row>
    <row r="3" spans="1:10">
      <c r="A3" s="268" t="s">
        <v>7</v>
      </c>
      <c r="B3" s="268"/>
      <c r="C3" s="268"/>
      <c r="D3" s="268"/>
      <c r="E3" s="268"/>
      <c r="F3" s="268"/>
      <c r="G3" s="268"/>
      <c r="H3" s="268"/>
      <c r="I3" s="14"/>
      <c r="J3" s="43"/>
    </row>
    <row r="4" spans="1:10">
      <c r="A4" s="270" t="s">
        <v>11</v>
      </c>
      <c r="B4" s="270"/>
      <c r="C4" s="270"/>
      <c r="D4" s="270"/>
      <c r="E4" s="270"/>
      <c r="F4" s="270"/>
      <c r="G4" s="270"/>
      <c r="H4" s="270"/>
      <c r="I4" s="14"/>
      <c r="J4" s="43"/>
    </row>
    <row r="5" spans="1:10">
      <c r="A5" s="268" t="str">
        <f>JUV!A5</f>
        <v>DOS VUELTAS DE 9 HOYOS MEDAL PLAY</v>
      </c>
      <c r="B5" s="268"/>
      <c r="C5" s="268"/>
      <c r="D5" s="268"/>
      <c r="E5" s="268"/>
      <c r="F5" s="268"/>
      <c r="G5" s="268"/>
      <c r="H5" s="268"/>
      <c r="I5" s="14"/>
      <c r="J5" s="43"/>
    </row>
    <row r="6" spans="1:10" ht="20.25" thickBot="1">
      <c r="A6" s="268" t="str">
        <f>JUV!A6</f>
        <v>DOMINGO 18 DE ABRIL DE 2021</v>
      </c>
      <c r="B6" s="268"/>
      <c r="C6" s="268"/>
      <c r="D6" s="268"/>
      <c r="E6" s="268"/>
      <c r="F6" s="268"/>
      <c r="G6" s="268"/>
      <c r="H6" s="268"/>
      <c r="I6" s="14"/>
      <c r="J6" s="43"/>
    </row>
    <row r="7" spans="1:10" ht="20.25" hidden="1" thickBot="1">
      <c r="A7" s="271" t="e">
        <f>JUV!#REF!</f>
        <v>#REF!</v>
      </c>
      <c r="B7" s="272"/>
      <c r="C7" s="272"/>
      <c r="D7" s="272"/>
      <c r="E7" s="272"/>
      <c r="F7" s="272"/>
      <c r="G7" s="272"/>
      <c r="H7" s="273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71" t="str">
        <f>JUV!A8</f>
        <v>CABALLEROS JUVENILES (Clases 96- 97- 98- 99 - 00 - 01 y 02)</v>
      </c>
      <c r="B13" s="272"/>
      <c r="C13" s="272"/>
      <c r="D13" s="272"/>
      <c r="E13" s="272"/>
      <c r="F13" s="272"/>
      <c r="G13" s="272"/>
      <c r="H13" s="273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NASSR TOMAS FRANCISCO</v>
      </c>
      <c r="B15" s="24" t="str">
        <f>JUV!B10</f>
        <v>MDPGC</v>
      </c>
      <c r="C15" s="30">
        <f>JUV!C10</f>
        <v>37079</v>
      </c>
      <c r="D15" s="25">
        <f>JUV!D10</f>
        <v>-1</v>
      </c>
      <c r="E15" s="25">
        <f>JUV!E10</f>
        <v>39</v>
      </c>
      <c r="F15" s="25">
        <f>JUV!F10</f>
        <v>36</v>
      </c>
      <c r="G15" s="25">
        <f>JUV!G10</f>
        <v>75</v>
      </c>
      <c r="H15" s="33" t="s">
        <v>10</v>
      </c>
      <c r="I15" s="15" t="s">
        <v>15</v>
      </c>
      <c r="J15" s="43"/>
    </row>
    <row r="16" spans="1:10" ht="20.100000000000001" customHeight="1" thickBot="1">
      <c r="A16" s="18" t="str">
        <f>JUV!A11</f>
        <v>NASIF YAIR MANUEL</v>
      </c>
      <c r="B16" s="24" t="str">
        <f>JUV!B11</f>
        <v>ML</v>
      </c>
      <c r="C16" s="30">
        <f>JUV!C11</f>
        <v>35076</v>
      </c>
      <c r="D16" s="25">
        <f>JUV!D11</f>
        <v>-2</v>
      </c>
      <c r="E16" s="25">
        <f>JUV!E11</f>
        <v>36</v>
      </c>
      <c r="F16" s="25">
        <f>JUV!F11</f>
        <v>39</v>
      </c>
      <c r="G16" s="25">
        <f>JUV!G11</f>
        <v>75</v>
      </c>
      <c r="H16" s="33" t="s">
        <v>10</v>
      </c>
      <c r="I16" s="15" t="s">
        <v>16</v>
      </c>
      <c r="J16" s="43"/>
    </row>
    <row r="17" spans="1:10" ht="18.75" customHeight="1" thickBot="1">
      <c r="A17" s="18" t="s">
        <v>61</v>
      </c>
      <c r="B17" s="24" t="s">
        <v>62</v>
      </c>
      <c r="C17" s="30">
        <v>36734</v>
      </c>
      <c r="D17" s="25">
        <v>22</v>
      </c>
      <c r="E17" s="25">
        <v>44</v>
      </c>
      <c r="F17" s="25">
        <v>44</v>
      </c>
      <c r="G17" s="25">
        <f>SUM(E17:F17)</f>
        <v>88</v>
      </c>
      <c r="H17" s="33">
        <f>SUM(G17-D17)</f>
        <v>66</v>
      </c>
      <c r="I17" s="15" t="s">
        <v>17</v>
      </c>
      <c r="J17" s="43"/>
    </row>
    <row r="18" spans="1:10" ht="20.100000000000001" customHeight="1" thickBot="1">
      <c r="A18" s="18" t="s">
        <v>57</v>
      </c>
      <c r="B18" s="24" t="s">
        <v>50</v>
      </c>
      <c r="C18" s="30">
        <v>36626</v>
      </c>
      <c r="D18" s="25">
        <v>6</v>
      </c>
      <c r="E18" s="25">
        <v>44</v>
      </c>
      <c r="F18" s="25">
        <v>37</v>
      </c>
      <c r="G18" s="25">
        <f>SUM(E18:F18)</f>
        <v>81</v>
      </c>
      <c r="H18" s="33">
        <f>SUM(G18-D18)</f>
        <v>75</v>
      </c>
      <c r="I18" s="15" t="s">
        <v>18</v>
      </c>
      <c r="J18" s="43"/>
    </row>
    <row r="19" spans="1:10" ht="20.25" thickBot="1">
      <c r="A19" s="271" t="str">
        <f>JUV!A21</f>
        <v>DAMAS JUVENILES Y MENORES</v>
      </c>
      <c r="B19" s="272"/>
      <c r="C19" s="272"/>
      <c r="D19" s="272"/>
      <c r="E19" s="272"/>
      <c r="F19" s="272"/>
      <c r="G19" s="272"/>
      <c r="H19" s="273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JUV!A23</f>
        <v>OLIVERI CATERINA</v>
      </c>
      <c r="B21" s="24" t="str">
        <f>JUV!B23</f>
        <v>SPGC</v>
      </c>
      <c r="C21" s="30">
        <f>JUV!C23</f>
        <v>37495</v>
      </c>
      <c r="D21" s="25">
        <f>JUV!D23</f>
        <v>3</v>
      </c>
      <c r="E21" s="25">
        <f>JUV!E23</f>
        <v>38</v>
      </c>
      <c r="F21" s="25">
        <f>JUV!F23</f>
        <v>33</v>
      </c>
      <c r="G21" s="25">
        <f>JUV!G23</f>
        <v>71</v>
      </c>
      <c r="H21" s="33" t="s">
        <v>10</v>
      </c>
      <c r="I21" s="15" t="s">
        <v>15</v>
      </c>
      <c r="J21" s="43"/>
    </row>
    <row r="22" spans="1:10" ht="20.100000000000001" customHeight="1" thickBot="1">
      <c r="A22" s="18" t="str">
        <f>JUV!A24</f>
        <v>SERRES SCHEFFER JOSEFINA</v>
      </c>
      <c r="B22" s="24" t="str">
        <f>JUV!B24</f>
        <v>NGC</v>
      </c>
      <c r="C22" s="30">
        <f>JUV!C24</f>
        <v>38411</v>
      </c>
      <c r="D22" s="25">
        <f>JUV!D24</f>
        <v>10</v>
      </c>
      <c r="E22" s="25">
        <f>JUV!E24</f>
        <v>39</v>
      </c>
      <c r="F22" s="25">
        <f>JUV!F24</f>
        <v>37</v>
      </c>
      <c r="G22" s="25">
        <f>JUV!G24</f>
        <v>76</v>
      </c>
      <c r="H22" s="33" t="s">
        <v>10</v>
      </c>
      <c r="I22" s="15" t="s">
        <v>16</v>
      </c>
      <c r="J22" s="43"/>
    </row>
    <row r="23" spans="1:10" ht="20.100000000000001" customHeight="1" thickBot="1">
      <c r="A23" s="18" t="s">
        <v>72</v>
      </c>
      <c r="B23" s="24" t="s">
        <v>71</v>
      </c>
      <c r="C23" s="30">
        <v>38672</v>
      </c>
      <c r="D23" s="25">
        <v>40</v>
      </c>
      <c r="E23" s="25">
        <v>55</v>
      </c>
      <c r="F23" s="25">
        <v>56</v>
      </c>
      <c r="G23" s="25">
        <f>SUM(E23:F23)</f>
        <v>111</v>
      </c>
      <c r="H23" s="33">
        <f>SUM(G23-D23)</f>
        <v>71</v>
      </c>
      <c r="I23" s="15" t="s">
        <v>17</v>
      </c>
      <c r="J23" s="43"/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71" t="str">
        <f>'M 18'!A8</f>
        <v>CABALLEROS MENORES (Clases 03 - 04 y 05)</v>
      </c>
      <c r="B25" s="272"/>
      <c r="C25" s="272"/>
      <c r="D25" s="272"/>
      <c r="E25" s="272"/>
      <c r="F25" s="272"/>
      <c r="G25" s="272"/>
      <c r="H25" s="273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ELICHIRIBEHETY RICARDO JUAN</v>
      </c>
      <c r="B27" s="24" t="str">
        <f>'M 18'!B10</f>
        <v>MDPGC</v>
      </c>
      <c r="C27" s="30">
        <f>'M 18'!C10</f>
        <v>38147</v>
      </c>
      <c r="D27" s="25">
        <f>'M 18'!D10</f>
        <v>0</v>
      </c>
      <c r="E27" s="25">
        <f>'M 18'!E10</f>
        <v>39</v>
      </c>
      <c r="F27" s="25">
        <f>'M 18'!F10</f>
        <v>37</v>
      </c>
      <c r="G27" s="25">
        <f>'M 18'!G10</f>
        <v>76</v>
      </c>
      <c r="H27" s="33" t="s">
        <v>10</v>
      </c>
      <c r="I27" s="15" t="s">
        <v>15</v>
      </c>
      <c r="J27" s="43"/>
    </row>
    <row r="28" spans="1:10" ht="20.100000000000001" customHeight="1" thickBot="1">
      <c r="A28" s="18" t="str">
        <f>'M 18'!A11</f>
        <v>DABOS BENJAMIN</v>
      </c>
      <c r="B28" s="24" t="str">
        <f>'M 18'!B11</f>
        <v>TGC</v>
      </c>
      <c r="C28" s="30">
        <f>'M 18'!C11</f>
        <v>38299</v>
      </c>
      <c r="D28" s="25">
        <f>'M 18'!D11</f>
        <v>-4</v>
      </c>
      <c r="E28" s="25">
        <f>'M 18'!E11</f>
        <v>42</v>
      </c>
      <c r="F28" s="25">
        <f>'M 18'!F11</f>
        <v>35</v>
      </c>
      <c r="G28" s="25">
        <f>'M 18'!G11</f>
        <v>77</v>
      </c>
      <c r="H28" s="33" t="s">
        <v>10</v>
      </c>
      <c r="I28" s="15" t="s">
        <v>16</v>
      </c>
      <c r="J28" s="43"/>
    </row>
    <row r="29" spans="1:10" ht="18.75" customHeight="1" thickBot="1">
      <c r="A29" s="18" t="s">
        <v>82</v>
      </c>
      <c r="B29" s="24" t="s">
        <v>64</v>
      </c>
      <c r="C29" s="30">
        <v>38647</v>
      </c>
      <c r="D29" s="25">
        <v>25</v>
      </c>
      <c r="E29" s="25">
        <v>42</v>
      </c>
      <c r="F29" s="25">
        <v>49</v>
      </c>
      <c r="G29" s="25">
        <f>SUM(E29:F29)</f>
        <v>91</v>
      </c>
      <c r="H29" s="33">
        <f>SUM(G29-D29)</f>
        <v>66</v>
      </c>
      <c r="I29" s="15" t="s">
        <v>17</v>
      </c>
      <c r="J29" s="43"/>
    </row>
    <row r="30" spans="1:10" ht="20.100000000000001" customHeight="1" thickBot="1">
      <c r="A30" s="18" t="s">
        <v>80</v>
      </c>
      <c r="B30" s="24" t="s">
        <v>50</v>
      </c>
      <c r="C30" s="30">
        <v>38658</v>
      </c>
      <c r="D30" s="25">
        <v>14</v>
      </c>
      <c r="E30" s="25">
        <v>41</v>
      </c>
      <c r="F30" s="25">
        <v>40</v>
      </c>
      <c r="G30" s="25">
        <f>SUM(E30:F30)</f>
        <v>81</v>
      </c>
      <c r="H30" s="33">
        <f>SUM(G30-D30)</f>
        <v>67</v>
      </c>
      <c r="I30" s="15" t="s">
        <v>18</v>
      </c>
      <c r="J30" s="43"/>
    </row>
    <row r="31" spans="1:10" ht="20.25" thickBot="1">
      <c r="A31" s="271" t="str">
        <f>'M 15'!A8:H8</f>
        <v>CABALLEROS MENORES DE 15 AÑOS (Clases 06 - 07)</v>
      </c>
      <c r="B31" s="272"/>
      <c r="C31" s="272"/>
      <c r="D31" s="272"/>
      <c r="E31" s="272"/>
      <c r="F31" s="272"/>
      <c r="G31" s="272"/>
      <c r="H31" s="273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15'!A10</f>
        <v>GOTI JULIO</v>
      </c>
      <c r="B33" s="24" t="str">
        <f>'M 15'!B10</f>
        <v>TGC</v>
      </c>
      <c r="C33" s="30">
        <f>'M 15'!C10</f>
        <v>38874</v>
      </c>
      <c r="D33" s="25">
        <f>'M 15'!D10</f>
        <v>5</v>
      </c>
      <c r="E33" s="25">
        <f>'M 15'!E10</f>
        <v>38</v>
      </c>
      <c r="F33" s="25">
        <f>'M 15'!F10</f>
        <v>33</v>
      </c>
      <c r="G33" s="25">
        <f>'M 15'!G10</f>
        <v>71</v>
      </c>
      <c r="H33" s="33" t="s">
        <v>10</v>
      </c>
      <c r="I33" s="15" t="s">
        <v>15</v>
      </c>
      <c r="J33" s="43"/>
    </row>
    <row r="34" spans="1:10" ht="20.100000000000001" customHeight="1" thickBot="1">
      <c r="A34" s="18" t="str">
        <f>'M 15'!A11</f>
        <v>BERCHOT TOMAS</v>
      </c>
      <c r="B34" s="24" t="str">
        <f>'M 15'!B11</f>
        <v>MDPGC</v>
      </c>
      <c r="C34" s="30">
        <f>'M 15'!C11</f>
        <v>38884</v>
      </c>
      <c r="D34" s="25">
        <f>'M 15'!D11</f>
        <v>1</v>
      </c>
      <c r="E34" s="25">
        <f>'M 15'!E11</f>
        <v>38</v>
      </c>
      <c r="F34" s="25">
        <f>'M 15'!F11</f>
        <v>35</v>
      </c>
      <c r="G34" s="25">
        <f>'M 15'!G11</f>
        <v>73</v>
      </c>
      <c r="H34" s="33" t="s">
        <v>10</v>
      </c>
      <c r="I34" s="15" t="s">
        <v>16</v>
      </c>
      <c r="J34" s="43"/>
    </row>
    <row r="35" spans="1:10" ht="18.75" customHeight="1" thickBot="1">
      <c r="A35" s="18" t="s">
        <v>86</v>
      </c>
      <c r="B35" s="24" t="s">
        <v>26</v>
      </c>
      <c r="C35" s="30">
        <v>39105</v>
      </c>
      <c r="D35" s="25">
        <v>3</v>
      </c>
      <c r="E35" s="25">
        <v>40</v>
      </c>
      <c r="F35" s="25">
        <v>35</v>
      </c>
      <c r="G35" s="25">
        <f>SUM(E35:F35)</f>
        <v>75</v>
      </c>
      <c r="H35" s="33">
        <f>SUM(G35-D35)</f>
        <v>72</v>
      </c>
      <c r="I35" s="15" t="s">
        <v>17</v>
      </c>
      <c r="J35" s="43"/>
    </row>
    <row r="36" spans="1:10" ht="20.100000000000001" customHeight="1" thickBot="1">
      <c r="A36" s="18" t="s">
        <v>87</v>
      </c>
      <c r="B36" s="24" t="s">
        <v>71</v>
      </c>
      <c r="C36" s="30">
        <v>38888</v>
      </c>
      <c r="D36" s="25">
        <v>4</v>
      </c>
      <c r="E36" s="25">
        <v>38</v>
      </c>
      <c r="F36" s="25">
        <v>38</v>
      </c>
      <c r="G36" s="25">
        <f>SUM(E36:F36)</f>
        <v>76</v>
      </c>
      <c r="H36" s="33">
        <f>SUM(G36-D36)</f>
        <v>72</v>
      </c>
      <c r="I36" s="15" t="s">
        <v>18</v>
      </c>
      <c r="J36" s="43"/>
    </row>
    <row r="37" spans="1:10" ht="20.25" thickBot="1">
      <c r="A37" s="271" t="str">
        <f>'M 15'!A26:H26</f>
        <v>DAMAS MENORES DE 15 AÑOS (Clases 06 y Posteriores)</v>
      </c>
      <c r="B37" s="272"/>
      <c r="C37" s="272"/>
      <c r="D37" s="272"/>
      <c r="E37" s="272"/>
      <c r="F37" s="272"/>
      <c r="G37" s="272"/>
      <c r="H37" s="273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15'!A28</f>
        <v>MARTIN IARA</v>
      </c>
      <c r="B39" s="24" t="str">
        <f>'M 15'!B28</f>
        <v>CMDP</v>
      </c>
      <c r="C39" s="30">
        <f>'M 15'!C28</f>
        <v>38873</v>
      </c>
      <c r="D39" s="25">
        <f>'M 15'!D28</f>
        <v>1</v>
      </c>
      <c r="E39" s="25">
        <f>'M 15'!E28</f>
        <v>43</v>
      </c>
      <c r="F39" s="25">
        <f>'M 15'!F28</f>
        <v>35</v>
      </c>
      <c r="G39" s="25">
        <f>'M 15'!G28</f>
        <v>78</v>
      </c>
      <c r="H39" s="33">
        <f>'M 15'!H28</f>
        <v>77</v>
      </c>
      <c r="I39" s="15" t="s">
        <v>15</v>
      </c>
      <c r="J39" s="43"/>
    </row>
    <row r="40" spans="1:10" ht="20.100000000000001" customHeight="1" thickBot="1">
      <c r="A40" s="18" t="str">
        <f>'M 15'!A29</f>
        <v>RAMPOLDI SARA ALESSIA</v>
      </c>
      <c r="B40" s="24" t="str">
        <f>'M 15'!B29</f>
        <v>CMDP</v>
      </c>
      <c r="C40" s="30">
        <f>'M 15'!C29</f>
        <v>38986</v>
      </c>
      <c r="D40" s="25">
        <f>'M 15'!D29</f>
        <v>3</v>
      </c>
      <c r="E40" s="25">
        <f>'M 15'!E29</f>
        <v>42</v>
      </c>
      <c r="F40" s="25">
        <f>'M 15'!F29</f>
        <v>39</v>
      </c>
      <c r="G40" s="25">
        <f>'M 15'!G29</f>
        <v>81</v>
      </c>
      <c r="H40" s="33">
        <f>'M 15'!H29</f>
        <v>78</v>
      </c>
      <c r="I40" s="15" t="s">
        <v>16</v>
      </c>
      <c r="J40" s="43"/>
    </row>
    <row r="41" spans="1:10" ht="18.75" customHeight="1" thickBot="1">
      <c r="A41" s="18" t="s">
        <v>105</v>
      </c>
      <c r="B41" s="24" t="s">
        <v>71</v>
      </c>
      <c r="C41" s="30">
        <v>38887</v>
      </c>
      <c r="D41" s="25">
        <v>16</v>
      </c>
      <c r="E41" s="25">
        <v>46</v>
      </c>
      <c r="F41" s="25">
        <v>38</v>
      </c>
      <c r="G41" s="25">
        <f>SUM(E41:F41)</f>
        <v>84</v>
      </c>
      <c r="H41" s="33">
        <f>SUM(G41-D41)</f>
        <v>68</v>
      </c>
      <c r="I41" s="15" t="s">
        <v>17</v>
      </c>
      <c r="J41" s="43"/>
    </row>
    <row r="42" spans="1:10" ht="20.100000000000001" customHeight="1" thickBot="1">
      <c r="A42" s="18" t="s">
        <v>106</v>
      </c>
      <c r="B42" s="24" t="s">
        <v>26</v>
      </c>
      <c r="C42" s="30">
        <v>38885</v>
      </c>
      <c r="D42" s="25">
        <v>17</v>
      </c>
      <c r="E42" s="25">
        <v>46</v>
      </c>
      <c r="F42" s="25">
        <v>41</v>
      </c>
      <c r="G42" s="25">
        <f>SUM(E42:F42)</f>
        <v>87</v>
      </c>
      <c r="H42" s="33">
        <f>SUM(G42-D42)</f>
        <v>70</v>
      </c>
      <c r="I42" s="15" t="s">
        <v>18</v>
      </c>
      <c r="J42" s="43"/>
    </row>
    <row r="43" spans="1:10" ht="20.25" thickBot="1">
      <c r="A43" s="271" t="str">
        <f>'M 13'!A8:H8</f>
        <v>CABALLEROS MENORES DE 13 AÑOS (Clases 08 y post.)</v>
      </c>
      <c r="B43" s="272"/>
      <c r="C43" s="272"/>
      <c r="D43" s="272"/>
      <c r="E43" s="272"/>
      <c r="F43" s="272"/>
      <c r="G43" s="272"/>
      <c r="H43" s="273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PATTI NICOLAS</v>
      </c>
      <c r="B45" s="24" t="str">
        <f>'M 13'!B10</f>
        <v>SPGC</v>
      </c>
      <c r="C45" s="30">
        <f>'M 13'!C10</f>
        <v>39770</v>
      </c>
      <c r="D45" s="25">
        <f>'M 13'!D10</f>
        <v>15</v>
      </c>
      <c r="E45" s="25">
        <f>'M 13'!E10</f>
        <v>41</v>
      </c>
      <c r="F45" s="25">
        <f>'M 13'!F10</f>
        <v>37</v>
      </c>
      <c r="G45" s="25">
        <f>'M 13'!G10</f>
        <v>78</v>
      </c>
      <c r="H45" s="33" t="s">
        <v>10</v>
      </c>
      <c r="I45" s="15" t="s">
        <v>15</v>
      </c>
      <c r="J45" s="43"/>
    </row>
    <row r="46" spans="1:10" ht="20.100000000000001" customHeight="1" thickBot="1">
      <c r="A46" s="18" t="str">
        <f>'M 13'!A11</f>
        <v>CRUZ COSME</v>
      </c>
      <c r="B46" s="24" t="str">
        <f>'M 13'!B11</f>
        <v>EVTGC</v>
      </c>
      <c r="C46" s="30">
        <f>'M 13'!C11</f>
        <v>39469</v>
      </c>
      <c r="D46" s="25">
        <f>'M 13'!D11</f>
        <v>6</v>
      </c>
      <c r="E46" s="25">
        <f>'M 13'!E11</f>
        <v>44</v>
      </c>
      <c r="F46" s="25">
        <f>'M 13'!F11</f>
        <v>41</v>
      </c>
      <c r="G46" s="25">
        <f>'M 13'!G11</f>
        <v>85</v>
      </c>
      <c r="H46" s="33" t="s">
        <v>10</v>
      </c>
      <c r="I46" s="15" t="s">
        <v>16</v>
      </c>
      <c r="J46" s="43"/>
    </row>
    <row r="47" spans="1:10" ht="18.75" customHeight="1" thickBot="1">
      <c r="A47" s="18" t="s">
        <v>123</v>
      </c>
      <c r="B47" s="24" t="s">
        <v>50</v>
      </c>
      <c r="C47" s="30">
        <v>39577</v>
      </c>
      <c r="D47" s="25">
        <v>48</v>
      </c>
      <c r="E47" s="25">
        <v>51</v>
      </c>
      <c r="F47" s="25">
        <v>50</v>
      </c>
      <c r="G47" s="25">
        <f>SUM(E47:F47)</f>
        <v>101</v>
      </c>
      <c r="H47" s="33">
        <f>SUM(G47-D47)</f>
        <v>53</v>
      </c>
      <c r="I47" s="15" t="s">
        <v>17</v>
      </c>
      <c r="J47" s="43"/>
    </row>
    <row r="48" spans="1:10" ht="20.100000000000001" customHeight="1" thickBot="1">
      <c r="A48" s="243" t="s">
        <v>121</v>
      </c>
      <c r="B48" s="244" t="s">
        <v>71</v>
      </c>
      <c r="C48" s="245">
        <v>40413</v>
      </c>
      <c r="D48" s="246">
        <v>25</v>
      </c>
      <c r="E48" s="246">
        <v>48</v>
      </c>
      <c r="F48" s="246">
        <v>43</v>
      </c>
      <c r="G48" s="246">
        <f>SUM(E48:F48)</f>
        <v>91</v>
      </c>
      <c r="H48" s="247">
        <f>SUM(G48-D48)</f>
        <v>66</v>
      </c>
      <c r="I48" s="15" t="s">
        <v>18</v>
      </c>
      <c r="J48" s="43"/>
    </row>
    <row r="49" spans="1:10" ht="20.25" thickBot="1">
      <c r="J49" s="43"/>
    </row>
    <row r="50" spans="1:10" ht="19.5" customHeight="1" thickBot="1">
      <c r="A50" s="274" t="s">
        <v>231</v>
      </c>
      <c r="B50" s="275"/>
      <c r="C50" s="275"/>
      <c r="D50" s="275"/>
      <c r="E50" s="275"/>
      <c r="F50" s="275"/>
      <c r="G50" s="275"/>
      <c r="H50" s="276"/>
      <c r="I50" s="237"/>
    </row>
    <row r="51" spans="1:10" ht="20.100000000000001" customHeight="1" thickBot="1">
      <c r="A51" s="238" t="s">
        <v>88</v>
      </c>
      <c r="B51" s="239" t="s">
        <v>71</v>
      </c>
      <c r="C51" s="240">
        <v>38874</v>
      </c>
      <c r="D51" s="241">
        <v>5</v>
      </c>
      <c r="E51" s="241">
        <v>38</v>
      </c>
      <c r="F51" s="241">
        <v>33</v>
      </c>
      <c r="G51" s="241">
        <f>SUM(E51:F51)</f>
        <v>71</v>
      </c>
      <c r="H51" s="242" t="s">
        <v>10</v>
      </c>
      <c r="J51" s="43"/>
    </row>
    <row r="52" spans="1:10" ht="20.25" thickBot="1"/>
    <row r="53" spans="1:10" ht="20.25" thickBot="1">
      <c r="A53" s="274" t="s">
        <v>232</v>
      </c>
      <c r="B53" s="275"/>
      <c r="C53" s="275"/>
      <c r="D53" s="275"/>
      <c r="E53" s="275"/>
      <c r="F53" s="275"/>
      <c r="G53" s="275"/>
      <c r="H53" s="276"/>
    </row>
    <row r="54" spans="1:10" ht="20.100000000000001" customHeight="1" thickBot="1">
      <c r="A54" s="238" t="s">
        <v>65</v>
      </c>
      <c r="B54" s="239" t="s">
        <v>64</v>
      </c>
      <c r="C54" s="240">
        <v>37495</v>
      </c>
      <c r="D54" s="241">
        <v>3</v>
      </c>
      <c r="E54" s="241">
        <v>38</v>
      </c>
      <c r="F54" s="241">
        <v>33</v>
      </c>
      <c r="G54" s="241">
        <f>SUM(E54:F54)</f>
        <v>71</v>
      </c>
      <c r="H54" s="242" t="s">
        <v>10</v>
      </c>
      <c r="J54" s="43"/>
    </row>
  </sheetData>
  <mergeCells count="15">
    <mergeCell ref="A50:H50"/>
    <mergeCell ref="A53:H53"/>
    <mergeCell ref="A31:H31"/>
    <mergeCell ref="A37:H37"/>
    <mergeCell ref="A43:H43"/>
    <mergeCell ref="A13:H13"/>
    <mergeCell ref="A19:H19"/>
    <mergeCell ref="A25:H25"/>
    <mergeCell ref="A5:H5"/>
    <mergeCell ref="A6:H6"/>
    <mergeCell ref="A1:H1"/>
    <mergeCell ref="A2:H2"/>
    <mergeCell ref="A3:H3"/>
    <mergeCell ref="A4:H4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76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68" t="str">
        <f>JUV!A1</f>
        <v>NECOCHEA GOLF CLUB</v>
      </c>
      <c r="B1" s="268"/>
      <c r="C1" s="268"/>
      <c r="D1" s="268"/>
      <c r="E1" s="43"/>
    </row>
    <row r="2" spans="1:5" ht="19.5">
      <c r="A2" s="268" t="str">
        <f>JUV!A2</f>
        <v>30° PUTTER DE ORO JUNIOR</v>
      </c>
      <c r="B2" s="268"/>
      <c r="C2" s="268"/>
      <c r="D2" s="268"/>
      <c r="E2" s="43"/>
    </row>
    <row r="3" spans="1:5" ht="19.5">
      <c r="A3" s="268" t="str">
        <f>JUV!A3</f>
        <v>FEDERACION REGIONAL DE GOLF MAR Y SIERRAS</v>
      </c>
      <c r="B3" s="268"/>
      <c r="C3" s="268"/>
      <c r="D3" s="268"/>
      <c r="E3" s="43"/>
    </row>
    <row r="4" spans="1:5" ht="19.5">
      <c r="A4" s="270" t="s">
        <v>12</v>
      </c>
      <c r="B4" s="270"/>
      <c r="C4" s="270"/>
      <c r="D4" s="270"/>
      <c r="E4" s="43"/>
    </row>
    <row r="5" spans="1:5" ht="19.5">
      <c r="A5" s="268" t="s">
        <v>14</v>
      </c>
      <c r="B5" s="268"/>
      <c r="C5" s="268"/>
      <c r="D5" s="268"/>
      <c r="E5" s="43"/>
    </row>
    <row r="6" spans="1:5" ht="19.5">
      <c r="A6" s="268" t="str">
        <f>JUV!A6</f>
        <v>DOMINGO 18 DE ABRIL DE 2021</v>
      </c>
      <c r="B6" s="268"/>
      <c r="C6" s="268"/>
      <c r="D6" s="268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71" t="str">
        <f>ALBATROS!A18</f>
        <v>ALBATROS - DAMAS CLASES 08 - 09 -</v>
      </c>
      <c r="B8" s="277"/>
      <c r="C8" s="277"/>
      <c r="D8" s="273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ALBATROS!A20</f>
        <v>CACACE ISABELLA</v>
      </c>
      <c r="B10" s="50" t="str">
        <f>ALBATROS!B20</f>
        <v>CMDP</v>
      </c>
      <c r="C10" s="51">
        <f>ALBATROS!C20</f>
        <v>39869</v>
      </c>
      <c r="D10" s="52">
        <f>ALBATROS!D20</f>
        <v>51</v>
      </c>
      <c r="E10" s="43"/>
    </row>
    <row r="11" spans="1:5" ht="19.5">
      <c r="A11" s="53" t="str">
        <f>ALBATROS!A21</f>
        <v>DI DOMENICO MARTINA</v>
      </c>
      <c r="B11" s="54" t="str">
        <f>ALBATROS!B21</f>
        <v>MDPGC</v>
      </c>
      <c r="C11" s="55">
        <f>ALBATROS!C21</f>
        <v>39744</v>
      </c>
      <c r="D11" s="56">
        <f>ALBATROS!D21</f>
        <v>78</v>
      </c>
      <c r="E11" s="43"/>
    </row>
    <row r="12" spans="1:5" ht="20.25" thickBot="1">
      <c r="A12" s="57" t="str">
        <f>ALBATROS!A22</f>
        <v>LARA AGUSTINA</v>
      </c>
      <c r="B12" s="46" t="str">
        <f>ALBATROS!B22</f>
        <v>NGC</v>
      </c>
      <c r="C12" s="58">
        <f>ALBATROS!C22</f>
        <v>39865</v>
      </c>
      <c r="D12" s="59">
        <f>ALBATROS!D22</f>
        <v>85</v>
      </c>
      <c r="E12" s="43"/>
    </row>
    <row r="13" spans="1:5" ht="19.5" thickBot="1">
      <c r="B13" s="13"/>
      <c r="C13" s="60"/>
      <c r="D13" s="13"/>
      <c r="E13" s="43"/>
    </row>
    <row r="14" spans="1:5" ht="20.25" thickBot="1">
      <c r="A14" s="271" t="str">
        <f>ALBATROS!A8</f>
        <v>ALBATROS - CABALLEROS CLASES 08 - 09 -</v>
      </c>
      <c r="B14" s="272"/>
      <c r="C14" s="272"/>
      <c r="D14" s="273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PORTIS SANTIAGO</v>
      </c>
      <c r="B16" s="50" t="str">
        <f>ALBATROS!B10</f>
        <v>CMDP</v>
      </c>
      <c r="C16" s="51">
        <f>ALBATROS!C10</f>
        <v>40175</v>
      </c>
      <c r="D16" s="52">
        <f>ALBATROS!D10</f>
        <v>46</v>
      </c>
      <c r="E16" s="43"/>
    </row>
    <row r="17" spans="1:5" ht="19.5">
      <c r="A17" s="53" t="str">
        <f>ALBATROS!A11</f>
        <v>LANDI AGUSTIN</v>
      </c>
      <c r="B17" s="54" t="str">
        <f>ALBATROS!B11</f>
        <v>MDPGC</v>
      </c>
      <c r="C17" s="55">
        <f>ALBATROS!C11</f>
        <v>39819</v>
      </c>
      <c r="D17" s="56">
        <f>ALBATROS!D11</f>
        <v>48</v>
      </c>
      <c r="E17" s="43"/>
    </row>
    <row r="18" spans="1:5" ht="20.25" thickBot="1">
      <c r="A18" s="57" t="str">
        <f>ALBATROS!A12</f>
        <v>ROLON ESTANISLAO (Ult. 6 H. 32)</v>
      </c>
      <c r="B18" s="46" t="str">
        <f>ALBATROS!B12</f>
        <v>MDPGC</v>
      </c>
      <c r="C18" s="58">
        <f>ALBATROS!C12</f>
        <v>39994</v>
      </c>
      <c r="D18" s="59">
        <f>ALBATROS!D12</f>
        <v>51</v>
      </c>
      <c r="E18" s="43"/>
    </row>
    <row r="19" spans="1:5" ht="19.5" thickBot="1">
      <c r="B19" s="13"/>
      <c r="C19" s="60"/>
      <c r="D19" s="13"/>
      <c r="E19" s="43"/>
    </row>
    <row r="20" spans="1:5" ht="20.25" thickBot="1">
      <c r="A20" s="271" t="str">
        <f>EAGLES!A28</f>
        <v>EAGLES - DAMAS CLASES 10 - 11 -</v>
      </c>
      <c r="B20" s="272"/>
      <c r="C20" s="272"/>
      <c r="D20" s="273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EAGLES!A30</f>
        <v>JENKINS UMA</v>
      </c>
      <c r="B22" s="50" t="str">
        <f>EAGLES!B30</f>
        <v>MDPGC</v>
      </c>
      <c r="C22" s="51">
        <f>EAGLES!C30</f>
        <v>40439</v>
      </c>
      <c r="D22" s="52">
        <f>EAGLES!D30</f>
        <v>53</v>
      </c>
      <c r="E22" s="43"/>
    </row>
    <row r="23" spans="1:5" ht="19.5">
      <c r="A23" s="53" t="str">
        <f>EAGLES!A31</f>
        <v>PORCEL ALFONSINA</v>
      </c>
      <c r="B23" s="54" t="str">
        <f>EAGLES!B31</f>
        <v>SPGC</v>
      </c>
      <c r="C23" s="55">
        <f>EAGLES!C31</f>
        <v>40326</v>
      </c>
      <c r="D23" s="56">
        <f>EAGLES!D31</f>
        <v>56</v>
      </c>
      <c r="E23" s="43"/>
    </row>
    <row r="24" spans="1:5" ht="20.25" thickBot="1">
      <c r="A24" s="57" t="str">
        <f>EAGLES!A32</f>
        <v>BIONDELLI ALEGRA</v>
      </c>
      <c r="B24" s="46" t="str">
        <f>EAGLES!B32</f>
        <v>SPGC</v>
      </c>
      <c r="C24" s="58">
        <f>EAGLES!C32</f>
        <v>40616</v>
      </c>
      <c r="D24" s="59">
        <f>EAGLES!D32</f>
        <v>66</v>
      </c>
      <c r="E24" s="43"/>
    </row>
    <row r="25" spans="1:5" ht="19.5" thickBot="1">
      <c r="B25" s="13"/>
      <c r="C25" s="60"/>
      <c r="D25" s="13"/>
      <c r="E25" s="43"/>
    </row>
    <row r="26" spans="1:5" ht="20.25" thickBot="1">
      <c r="A26" s="271" t="str">
        <f>EAGLES!A7</f>
        <v>EAGLES - CABALLEROS CLASES 10 - 11 -</v>
      </c>
      <c r="B26" s="272"/>
      <c r="C26" s="272"/>
      <c r="D26" s="273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JUAREZ GOÑI FRANCISCO QUINTO</v>
      </c>
      <c r="B28" s="50" t="str">
        <f>EAGLES!B9</f>
        <v>TGC</v>
      </c>
      <c r="C28" s="51">
        <f>EAGLES!C9</f>
        <v>40437</v>
      </c>
      <c r="D28" s="52">
        <f>EAGLES!D9</f>
        <v>45</v>
      </c>
      <c r="E28" s="43"/>
    </row>
    <row r="29" spans="1:5" ht="19.5">
      <c r="A29" s="53" t="str">
        <f>EAGLES!A10</f>
        <v>ULLUA BAUTISTA</v>
      </c>
      <c r="B29" s="54" t="str">
        <f>EAGLES!B10</f>
        <v>NGC</v>
      </c>
      <c r="C29" s="55">
        <f>EAGLES!C10</f>
        <v>40451</v>
      </c>
      <c r="D29" s="56">
        <f>EAGLES!D10</f>
        <v>49</v>
      </c>
      <c r="E29" s="43"/>
    </row>
    <row r="30" spans="1:5" ht="20.25" thickBot="1">
      <c r="A30" s="57" t="str">
        <f>EAGLES!A11</f>
        <v>GALOPPO SANTINO  (Ult. 6 H. 35)</v>
      </c>
      <c r="B30" s="46" t="str">
        <f>EAGLES!B11</f>
        <v>CMDP</v>
      </c>
      <c r="C30" s="58">
        <f>EAGLES!C11</f>
        <v>40280</v>
      </c>
      <c r="D30" s="59">
        <f>EAGLES!D11</f>
        <v>50</v>
      </c>
      <c r="E30" s="43"/>
    </row>
    <row r="31" spans="1:5" ht="19.5" thickBot="1">
      <c r="B31" s="13"/>
      <c r="C31" s="60"/>
      <c r="D31" s="13"/>
      <c r="E31" s="43"/>
    </row>
    <row r="32" spans="1:5" ht="20.25" thickBot="1">
      <c r="A32" s="271" t="str">
        <f>BIRDIES!A8</f>
        <v>BIRDIES - CABALLEROS CLASES 12 Y POSTERIORES -</v>
      </c>
      <c r="B32" s="272"/>
      <c r="C32" s="272"/>
      <c r="D32" s="273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CICCOLA FRANCESCO</v>
      </c>
      <c r="B34" s="50" t="str">
        <f>BIRDIES!B10</f>
        <v>ML</v>
      </c>
      <c r="C34" s="51">
        <f>BIRDIES!C10</f>
        <v>41277</v>
      </c>
      <c r="D34" s="52">
        <f>BIRDIES!D10</f>
        <v>41</v>
      </c>
      <c r="E34" s="43"/>
    </row>
    <row r="35" spans="1:5" ht="19.5">
      <c r="A35" s="53" t="str">
        <f>BIRDIES!A11</f>
        <v>PATTI VICENTE</v>
      </c>
      <c r="B35" s="54" t="str">
        <f>BIRDIES!B11</f>
        <v>SPGC</v>
      </c>
      <c r="C35" s="55">
        <f>BIRDIES!C11</f>
        <v>41123</v>
      </c>
      <c r="D35" s="56">
        <f>BIRDIES!D11</f>
        <v>42</v>
      </c>
      <c r="E35" s="43"/>
    </row>
    <row r="36" spans="1:5" ht="20.25" thickBot="1">
      <c r="A36" s="57" t="str">
        <f>BIRDIES!A12</f>
        <v>GOTI ALFONSO</v>
      </c>
      <c r="B36" s="46" t="str">
        <f>BIRDIES!B12</f>
        <v>TGC</v>
      </c>
      <c r="C36" s="58">
        <f>BIRDIES!C12</f>
        <v>40952</v>
      </c>
      <c r="D36" s="59">
        <f>BIRDIES!D12</f>
        <v>43</v>
      </c>
      <c r="E36" s="43"/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71" t="str">
        <f>BIRDIES!A21</f>
        <v>BIRDIES - DAMAS CLASES 12 Y POSTERIORES -</v>
      </c>
      <c r="B38" s="272"/>
      <c r="C38" s="272"/>
      <c r="D38" s="273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BIRDIES!A23</f>
        <v>RAMPEZZOTI JUSTINA</v>
      </c>
      <c r="B40" s="50" t="str">
        <f>BIRDIES!B23</f>
        <v>TGC</v>
      </c>
      <c r="C40" s="51">
        <f>BIRDIES!C23</f>
        <v>40917</v>
      </c>
      <c r="D40" s="52">
        <f>BIRDIES!D23</f>
        <v>55</v>
      </c>
      <c r="E40" s="43"/>
    </row>
    <row r="41" spans="1:5" ht="19.5">
      <c r="A41" s="53" t="str">
        <f>BIRDIES!A24</f>
        <v>PROBICITO LOLA</v>
      </c>
      <c r="B41" s="54" t="str">
        <f>BIRDIES!B24</f>
        <v>TGC</v>
      </c>
      <c r="C41" s="55">
        <f>BIRDIES!C24</f>
        <v>40933</v>
      </c>
      <c r="D41" s="56">
        <f>BIRDIES!D24</f>
        <v>60</v>
      </c>
      <c r="E41" s="43"/>
    </row>
    <row r="42" spans="1:5" ht="20.25" thickBot="1">
      <c r="A42" s="57" t="str">
        <f>BIRDIES!A25</f>
        <v>BUSTAMANTE EMILIA</v>
      </c>
      <c r="B42" s="46" t="str">
        <f>BIRDIES!B25</f>
        <v>TGC</v>
      </c>
      <c r="C42" s="58">
        <f>BIRDIES!C25</f>
        <v>41082</v>
      </c>
      <c r="D42" s="59">
        <f>BIRDIES!D25</f>
        <v>63</v>
      </c>
      <c r="E42" s="43"/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81"/>
      <c r="E44" s="43"/>
    </row>
    <row r="45" spans="1:5" ht="20.25" thickBot="1">
      <c r="A45" s="271" t="str">
        <f>PROMOCIONALES!A8</f>
        <v>CATEGORIA PROMOCIONALES A HCP.</v>
      </c>
      <c r="B45" s="272"/>
      <c r="C45" s="272"/>
      <c r="D45" s="273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CABRERA VALENTINA</v>
      </c>
      <c r="B47" s="50" t="str">
        <f>PROMOCIONALES!B10</f>
        <v>NGC</v>
      </c>
      <c r="C47" s="51">
        <f>PROMOCIONALES!C10</f>
        <v>39151</v>
      </c>
      <c r="D47" s="52">
        <f>PROMOCIONALES!D10</f>
        <v>49</v>
      </c>
      <c r="E47" s="43"/>
    </row>
    <row r="48" spans="1:5" ht="20.25" thickBot="1">
      <c r="A48" s="77" t="str">
        <f>PROMOCIONALES!A11</f>
        <v>ROMERO SIMON</v>
      </c>
      <c r="B48" s="75" t="str">
        <f>PROMOCIONALES!B11</f>
        <v>NGC</v>
      </c>
      <c r="C48" s="76">
        <f>PROMOCIONALES!C11</f>
        <v>38020</v>
      </c>
      <c r="D48" s="78">
        <f>PROMOCIONALES!D11</f>
        <v>52</v>
      </c>
      <c r="E48" s="43"/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71" t="s">
        <v>13</v>
      </c>
      <c r="B50" s="272"/>
      <c r="C50" s="272"/>
      <c r="D50" s="273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MAGGIO ERIKA</v>
      </c>
      <c r="B52" s="54" t="str">
        <f>'5 H Y H.A. Y GGII'!B10</f>
        <v>ML</v>
      </c>
      <c r="C52" s="55" t="s">
        <v>10</v>
      </c>
      <c r="D52" s="56">
        <f>'5 H Y H.A. Y GGII'!C10</f>
        <v>28</v>
      </c>
      <c r="E52" s="43"/>
    </row>
    <row r="53" spans="1:5" ht="19.5">
      <c r="A53" s="53" t="str">
        <f>'5 H Y H.A. Y GGII'!A11</f>
        <v>SOSA JOSHUA</v>
      </c>
      <c r="B53" s="54" t="str">
        <f>'5 H Y H.A. Y GGII'!B11</f>
        <v>ML</v>
      </c>
      <c r="C53" s="55" t="s">
        <v>10</v>
      </c>
      <c r="D53" s="56">
        <f>'5 H Y H.A. Y GGII'!C11</f>
        <v>30</v>
      </c>
      <c r="E53" s="43"/>
    </row>
    <row r="54" spans="1:5" ht="19.5">
      <c r="A54" s="53" t="str">
        <f>'5 H Y H.A. Y GGII'!A12</f>
        <v>CALEGARI TIAGO</v>
      </c>
      <c r="B54" s="54" t="str">
        <f>'5 H Y H.A. Y GGII'!B12</f>
        <v>ML</v>
      </c>
      <c r="C54" s="55" t="s">
        <v>10</v>
      </c>
      <c r="D54" s="56">
        <f>'5 H Y H.A. Y GGII'!C12</f>
        <v>32</v>
      </c>
      <c r="E54" s="43"/>
    </row>
    <row r="55" spans="1:5" ht="19.5">
      <c r="A55" s="53" t="str">
        <f>'5 H Y H.A. Y GGII'!A13</f>
        <v>CANNELLI ESMERALDA</v>
      </c>
      <c r="B55" s="54" t="str">
        <f>'5 H Y H.A. Y GGII'!B13</f>
        <v>NGC</v>
      </c>
      <c r="C55" s="55" t="s">
        <v>10</v>
      </c>
      <c r="D55" s="56">
        <f>'5 H Y H.A. Y GGII'!C13</f>
        <v>35</v>
      </c>
      <c r="E55" s="43"/>
    </row>
    <row r="56" spans="1:5" ht="19.5">
      <c r="A56" s="53" t="str">
        <f>'5 H Y H.A. Y GGII'!A14</f>
        <v>GONZALEZ JOAQUIN</v>
      </c>
      <c r="B56" s="54" t="str">
        <f>'5 H Y H.A. Y GGII'!B14</f>
        <v>NGC</v>
      </c>
      <c r="C56" s="55" t="s">
        <v>10</v>
      </c>
      <c r="D56" s="56">
        <f>'5 H Y H.A. Y GGII'!C14</f>
        <v>38</v>
      </c>
      <c r="E56" s="43"/>
    </row>
    <row r="57" spans="1:5" ht="19.5">
      <c r="A57" s="53" t="str">
        <f>'5 H Y H.A. Y GGII'!A15</f>
        <v>BENGOLEA BORJA</v>
      </c>
      <c r="B57" s="54" t="str">
        <f>'5 H Y H.A. Y GGII'!B15</f>
        <v>SPGC</v>
      </c>
      <c r="C57" s="55" t="s">
        <v>10</v>
      </c>
      <c r="D57" s="56">
        <f>'5 H Y H.A. Y GGII'!C15</f>
        <v>38</v>
      </c>
      <c r="E57" s="43"/>
    </row>
    <row r="58" spans="1:5" ht="19.5">
      <c r="A58" s="53" t="str">
        <f>'5 H Y H.A. Y GGII'!A16</f>
        <v>PECHAR HILARIO</v>
      </c>
      <c r="B58" s="54" t="str">
        <f>'5 H Y H.A. Y GGII'!B16</f>
        <v>NGC</v>
      </c>
      <c r="C58" s="55" t="s">
        <v>10</v>
      </c>
      <c r="D58" s="56">
        <f>'5 H Y H.A. Y GGII'!C16</f>
        <v>38</v>
      </c>
      <c r="E58" s="43"/>
    </row>
    <row r="59" spans="1:5" ht="19.5">
      <c r="A59" s="53" t="str">
        <f>'5 H Y H.A. Y GGII'!A17</f>
        <v>SALANUEVA JULIANA</v>
      </c>
      <c r="B59" s="54" t="str">
        <f>'5 H Y H.A. Y GGII'!B17</f>
        <v>EVTGC</v>
      </c>
      <c r="C59" s="55" t="s">
        <v>10</v>
      </c>
      <c r="D59" s="56">
        <f>'5 H Y H.A. Y GGII'!C17</f>
        <v>39</v>
      </c>
      <c r="E59" s="43"/>
    </row>
    <row r="60" spans="1:5" ht="19.5">
      <c r="A60" s="53" t="str">
        <f>'5 H Y H.A. Y GGII'!A18</f>
        <v>FERRARO BAUTISTA</v>
      </c>
      <c r="B60" s="54" t="str">
        <f>'5 H Y H.A. Y GGII'!B18</f>
        <v>NGC</v>
      </c>
      <c r="C60" s="55" t="s">
        <v>10</v>
      </c>
      <c r="D60" s="56">
        <f>'5 H Y H.A. Y GGII'!C18</f>
        <v>39</v>
      </c>
      <c r="E60" s="43"/>
    </row>
    <row r="61" spans="1:5" ht="19.5">
      <c r="A61" s="53" t="str">
        <f>'5 H Y H.A. Y GGII'!A19</f>
        <v>DEPIERRO JUSTINO</v>
      </c>
      <c r="B61" s="54" t="str">
        <f>'5 H Y H.A. Y GGII'!B19</f>
        <v>NGC</v>
      </c>
      <c r="C61" s="55" t="s">
        <v>10</v>
      </c>
      <c r="D61" s="56">
        <f>'5 H Y H.A. Y GGII'!C19</f>
        <v>43</v>
      </c>
      <c r="E61" s="43"/>
    </row>
    <row r="62" spans="1:5" ht="19.5">
      <c r="A62" s="53" t="str">
        <f>'5 H Y H.A. Y GGII'!A20</f>
        <v>GUTIERREZ PEDRO</v>
      </c>
      <c r="B62" s="54" t="str">
        <f>'5 H Y H.A. Y GGII'!B20</f>
        <v>NGC</v>
      </c>
      <c r="C62" s="55" t="s">
        <v>10</v>
      </c>
      <c r="D62" s="56">
        <f>'5 H Y H.A. Y GGII'!C20</f>
        <v>44</v>
      </c>
      <c r="E62" s="43"/>
    </row>
    <row r="63" spans="1:5" ht="19.5">
      <c r="A63" s="53" t="str">
        <f>'5 H Y H.A. Y GGII'!A21</f>
        <v>PORCEL RENZO</v>
      </c>
      <c r="B63" s="54" t="str">
        <f>'5 H Y H.A. Y GGII'!B21</f>
        <v>SPGC</v>
      </c>
      <c r="C63" s="55" t="s">
        <v>10</v>
      </c>
      <c r="D63" s="56">
        <f>'5 H Y H.A. Y GGII'!C21</f>
        <v>44</v>
      </c>
      <c r="E63" s="43"/>
    </row>
    <row r="64" spans="1:5" ht="19.5">
      <c r="A64" s="53" t="str">
        <f>'5 H Y H.A. Y GGII'!A22</f>
        <v>REYNOSO URIEL</v>
      </c>
      <c r="B64" s="54" t="str">
        <f>'5 H Y H.A. Y GGII'!B22</f>
        <v>NGC</v>
      </c>
      <c r="C64" s="55" t="s">
        <v>10</v>
      </c>
      <c r="D64" s="56">
        <f>'5 H Y H.A. Y GGII'!C22</f>
        <v>46</v>
      </c>
      <c r="E64" s="43"/>
    </row>
    <row r="65" spans="1:5" ht="19.5">
      <c r="A65" s="53" t="str">
        <f>'5 H Y H.A. Y GGII'!A23</f>
        <v>ASTESANO FERMIN</v>
      </c>
      <c r="B65" s="54" t="str">
        <f>'5 H Y H.A. Y GGII'!B23</f>
        <v>NGC</v>
      </c>
      <c r="C65" s="55" t="s">
        <v>10</v>
      </c>
      <c r="D65" s="56">
        <f>'5 H Y H.A. Y GGII'!C23</f>
        <v>48</v>
      </c>
      <c r="E65" s="43"/>
    </row>
    <row r="66" spans="1:5" ht="19.5">
      <c r="A66" s="53" t="str">
        <f>'5 H Y H.A. Y GGII'!A24</f>
        <v>PECHAR MERCEDES</v>
      </c>
      <c r="B66" s="54" t="str">
        <f>'5 H Y H.A. Y GGII'!B24</f>
        <v>NGC</v>
      </c>
      <c r="C66" s="55" t="s">
        <v>10</v>
      </c>
      <c r="D66" s="56">
        <f>'5 H Y H.A. Y GGII'!C24</f>
        <v>50</v>
      </c>
      <c r="E66" s="43"/>
    </row>
    <row r="67" spans="1:5" ht="19.5">
      <c r="A67" s="53" t="str">
        <f>'5 H Y H.A. Y GGII'!A25</f>
        <v>MARINGOLO SOFIA</v>
      </c>
      <c r="B67" s="54" t="str">
        <f>'5 H Y H.A. Y GGII'!B25</f>
        <v>NGC</v>
      </c>
      <c r="C67" s="55" t="s">
        <v>10</v>
      </c>
      <c r="D67" s="56">
        <f>'5 H Y H.A. Y GGII'!C25</f>
        <v>51</v>
      </c>
      <c r="E67" s="43"/>
    </row>
    <row r="68" spans="1:5" ht="19.5">
      <c r="A68" s="53" t="str">
        <f>'5 H Y H.A. Y GGII'!A26</f>
        <v>MA KARTHE PUCILLO FRANCISCO</v>
      </c>
      <c r="B68" s="54" t="str">
        <f>'5 H Y H.A. Y GGII'!B26</f>
        <v>NGC</v>
      </c>
      <c r="C68" s="55" t="s">
        <v>10</v>
      </c>
      <c r="D68" s="56">
        <f>'5 H Y H.A. Y GGII'!C26</f>
        <v>51</v>
      </c>
      <c r="E68" s="43"/>
    </row>
    <row r="69" spans="1:5" ht="19.5">
      <c r="A69" s="53" t="str">
        <f>'5 H Y H.A. Y GGII'!A27</f>
        <v>ARDANAS FRANCISCA</v>
      </c>
      <c r="B69" s="54" t="str">
        <f>'5 H Y H.A. Y GGII'!B27</f>
        <v>NGC</v>
      </c>
      <c r="C69" s="55" t="s">
        <v>10</v>
      </c>
      <c r="D69" s="56">
        <f>'5 H Y H.A. Y GGII'!C27</f>
        <v>51</v>
      </c>
      <c r="E69" s="43"/>
    </row>
    <row r="70" spans="1:5" ht="19.5">
      <c r="A70" s="53" t="str">
        <f>'5 H Y H.A. Y GGII'!A28</f>
        <v>ARDANAS GERONIMO</v>
      </c>
      <c r="B70" s="54" t="str">
        <f>'5 H Y H.A. Y GGII'!B28</f>
        <v>NGC</v>
      </c>
      <c r="C70" s="55" t="s">
        <v>10</v>
      </c>
      <c r="D70" s="56">
        <f>'5 H Y H.A. Y GGII'!C28</f>
        <v>51</v>
      </c>
      <c r="E70" s="43"/>
    </row>
    <row r="71" spans="1:5" ht="19.5">
      <c r="A71" s="53" t="str">
        <f>'5 H Y H.A. Y GGII'!A29</f>
        <v>ORTIZ LEONEL</v>
      </c>
      <c r="B71" s="54" t="str">
        <f>'5 H Y H.A. Y GGII'!B29</f>
        <v>NGC</v>
      </c>
      <c r="C71" s="55" t="s">
        <v>10</v>
      </c>
      <c r="D71" s="56" t="str">
        <f>'5 H Y H.A. Y GGII'!C29</f>
        <v>--</v>
      </c>
      <c r="E71" s="43"/>
    </row>
    <row r="72" spans="1:5" ht="19.5" thickBot="1">
      <c r="A72" s="111"/>
      <c r="B72" s="70"/>
      <c r="C72" s="71"/>
      <c r="D72" s="13"/>
    </row>
    <row r="73" spans="1:5" ht="20.25" thickBot="1">
      <c r="A73" s="271" t="str">
        <f>'5 H Y H.A. Y GGII'!A33</f>
        <v>CATEGORIA GOLFISTAS INTEGRADOS</v>
      </c>
      <c r="B73" s="272">
        <f>'5 H Y H.A. Y GGII'!B33</f>
        <v>0</v>
      </c>
      <c r="C73" s="272" t="s">
        <v>10</v>
      </c>
      <c r="D73" s="273">
        <f>'5 H Y H.A. Y GGII'!C33</f>
        <v>0</v>
      </c>
      <c r="E73" s="43"/>
    </row>
    <row r="74" spans="1:5" ht="20.25" thickBot="1">
      <c r="A74" s="4" t="str">
        <f>'5 H Y H.A. Y GGII'!A34</f>
        <v>JUGADOR</v>
      </c>
      <c r="B74" s="4" t="str">
        <f>'5 H Y H.A. Y GGII'!B34</f>
        <v>CLUB</v>
      </c>
      <c r="C74" s="61" t="s">
        <v>10</v>
      </c>
      <c r="D74" s="4" t="str">
        <f>'5 H Y H.A. Y GGII'!C34</f>
        <v>TOTAL</v>
      </c>
      <c r="E74" s="43"/>
    </row>
    <row r="75" spans="1:5" ht="19.5">
      <c r="A75" s="53" t="str">
        <f>'5 H Y H.A. Y GGII'!A35</f>
        <v>JESPERSEN JUAN PEDRO</v>
      </c>
      <c r="B75" s="54" t="str">
        <f>'5 H Y H.A. Y GGII'!B35</f>
        <v>NGC</v>
      </c>
      <c r="C75" s="55" t="s">
        <v>10</v>
      </c>
      <c r="D75" s="56">
        <f>'5 H Y H.A. Y GGII'!C35</f>
        <v>36</v>
      </c>
      <c r="E75" s="43"/>
    </row>
    <row r="76" spans="1:5" ht="19.5">
      <c r="A76" s="53" t="str">
        <f>'5 H Y H.A. Y GGII'!A36</f>
        <v>RETTA PEDRO JOSE</v>
      </c>
      <c r="B76" s="54" t="str">
        <f>'5 H Y H.A. Y GGII'!B36</f>
        <v>NGC</v>
      </c>
      <c r="C76" s="55" t="s">
        <v>10</v>
      </c>
      <c r="D76" s="56">
        <f>'5 H Y H.A. Y GGII'!C36</f>
        <v>36</v>
      </c>
      <c r="E76" s="43"/>
    </row>
  </sheetData>
  <mergeCells count="15">
    <mergeCell ref="A73:D73"/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53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3.7109375" style="72" customWidth="1"/>
    <col min="4" max="4" width="5.7109375" style="84" bestFit="1" customWidth="1"/>
    <col min="5" max="5" width="23.7109375" style="72" customWidth="1"/>
    <col min="6" max="6" width="5.5703125" style="84" bestFit="1" customWidth="1"/>
    <col min="7" max="7" width="23.7109375" style="72" customWidth="1"/>
    <col min="8" max="8" width="5.7109375" style="84" bestFit="1" customWidth="1"/>
    <col min="9" max="9" width="2.140625" style="35" bestFit="1" customWidth="1"/>
    <col min="10" max="10" width="4" bestFit="1" customWidth="1"/>
    <col min="11" max="11" width="11.42578125" style="35"/>
    <col min="12" max="12" width="5.5703125" style="35" bestFit="1" customWidth="1"/>
    <col min="13" max="13" width="11.42578125" style="35"/>
    <col min="14" max="14" width="5.5703125" style="35" bestFit="1" customWidth="1"/>
    <col min="15" max="16384" width="11.42578125" style="35"/>
  </cols>
  <sheetData>
    <row r="1" spans="1:10" s="128" customFormat="1" ht="30.75">
      <c r="A1" s="306" t="s">
        <v>45</v>
      </c>
      <c r="B1" s="306"/>
      <c r="C1" s="306"/>
      <c r="D1" s="306"/>
      <c r="E1" s="306"/>
      <c r="F1" s="306"/>
      <c r="G1" s="306"/>
      <c r="H1" s="306"/>
    </row>
    <row r="2" spans="1:10" s="1" customFormat="1" ht="20.25" thickBot="1">
      <c r="A2" s="307" t="s">
        <v>46</v>
      </c>
      <c r="B2" s="307"/>
      <c r="C2" s="307"/>
      <c r="D2" s="307"/>
      <c r="E2" s="307"/>
      <c r="F2" s="307"/>
      <c r="G2" s="307"/>
      <c r="H2" s="307"/>
    </row>
    <row r="3" spans="1:10" s="104" customFormat="1" ht="16.5" thickBot="1">
      <c r="A3" s="308" t="s">
        <v>7</v>
      </c>
      <c r="B3" s="309"/>
      <c r="C3" s="309"/>
      <c r="D3" s="309"/>
      <c r="E3" s="309"/>
      <c r="F3" s="309"/>
      <c r="G3" s="309"/>
      <c r="H3" s="310"/>
    </row>
    <row r="4" spans="1:10" s="104" customFormat="1">
      <c r="A4" s="311" t="s">
        <v>47</v>
      </c>
      <c r="B4" s="311"/>
      <c r="C4" s="311"/>
      <c r="D4" s="311"/>
      <c r="E4" s="311"/>
      <c r="F4" s="311"/>
      <c r="G4" s="311"/>
      <c r="H4" s="311"/>
    </row>
    <row r="5" spans="1:10" s="108" customFormat="1" ht="12.75">
      <c r="A5" s="312" t="s">
        <v>209</v>
      </c>
      <c r="B5" s="312"/>
      <c r="C5" s="312"/>
      <c r="D5" s="312"/>
      <c r="E5" s="312"/>
      <c r="F5" s="312"/>
      <c r="G5" s="312"/>
      <c r="H5" s="312"/>
    </row>
    <row r="6" spans="1:10" ht="18.75" thickBot="1">
      <c r="A6" s="305" t="s">
        <v>210</v>
      </c>
      <c r="B6" s="305"/>
      <c r="C6" s="305"/>
      <c r="D6" s="305"/>
      <c r="E6" s="305"/>
      <c r="F6" s="305"/>
      <c r="G6" s="305"/>
      <c r="H6" s="305"/>
      <c r="J6" s="35"/>
    </row>
    <row r="7" spans="1:10" s="108" customFormat="1" ht="13.5" thickBot="1">
      <c r="A7" s="281" t="s">
        <v>211</v>
      </c>
      <c r="B7" s="282"/>
      <c r="C7" s="282"/>
      <c r="D7" s="282"/>
      <c r="E7" s="282"/>
      <c r="F7" s="282"/>
      <c r="G7" s="282"/>
      <c r="H7" s="283"/>
    </row>
    <row r="8" spans="1:10" s="130" customFormat="1" ht="13.5" thickBot="1">
      <c r="A8" s="284" t="s">
        <v>212</v>
      </c>
      <c r="B8" s="285"/>
      <c r="C8" s="285"/>
      <c r="D8" s="285"/>
      <c r="E8" s="285"/>
      <c r="F8" s="285"/>
      <c r="G8" s="285"/>
      <c r="H8" s="286"/>
      <c r="I8" s="129">
        <f>COUNTA(#REF!,#REF!,#REF!)</f>
        <v>3</v>
      </c>
    </row>
    <row r="9" spans="1:10" s="130" customFormat="1" ht="12.75">
      <c r="A9" s="216">
        <v>0.38124999999999998</v>
      </c>
      <c r="B9" s="132"/>
      <c r="C9" s="133" t="s">
        <v>123</v>
      </c>
      <c r="D9" s="134">
        <v>48</v>
      </c>
      <c r="E9" s="133" t="s">
        <v>122</v>
      </c>
      <c r="F9" s="134">
        <v>37</v>
      </c>
      <c r="G9" s="133"/>
      <c r="H9" s="135"/>
      <c r="I9" s="136">
        <f t="shared" ref="I9:I70" si="0">COUNTA(C9,E9,G9)</f>
        <v>2</v>
      </c>
    </row>
    <row r="10" spans="1:10" s="130" customFormat="1" ht="12.75">
      <c r="A10" s="216">
        <v>0.38750000000000001</v>
      </c>
      <c r="B10" s="132"/>
      <c r="C10" s="133" t="s">
        <v>121</v>
      </c>
      <c r="D10" s="134">
        <v>26.1</v>
      </c>
      <c r="E10" s="133" t="s">
        <v>120</v>
      </c>
      <c r="F10" s="134">
        <v>23</v>
      </c>
      <c r="G10" s="133"/>
      <c r="H10" s="135"/>
      <c r="I10" s="136">
        <f t="shared" si="0"/>
        <v>2</v>
      </c>
    </row>
    <row r="11" spans="1:10" s="130" customFormat="1" ht="12.75">
      <c r="A11" s="216">
        <v>0.39374999999999999</v>
      </c>
      <c r="B11" s="132"/>
      <c r="C11" s="133" t="s">
        <v>119</v>
      </c>
      <c r="D11" s="134">
        <v>21.2</v>
      </c>
      <c r="E11" s="133" t="s">
        <v>118</v>
      </c>
      <c r="F11" s="134">
        <v>20.9</v>
      </c>
      <c r="G11" s="133" t="s">
        <v>117</v>
      </c>
      <c r="H11" s="135">
        <v>19.2</v>
      </c>
      <c r="I11" s="136">
        <f t="shared" si="0"/>
        <v>3</v>
      </c>
    </row>
    <row r="12" spans="1:10" s="130" customFormat="1" ht="12.75">
      <c r="A12" s="216">
        <v>0.4</v>
      </c>
      <c r="B12" s="132"/>
      <c r="C12" s="133" t="s">
        <v>213</v>
      </c>
      <c r="D12" s="134">
        <v>18.899999999999999</v>
      </c>
      <c r="E12" s="133" t="s">
        <v>115</v>
      </c>
      <c r="F12" s="134">
        <v>17.8</v>
      </c>
      <c r="G12" s="133" t="s">
        <v>114</v>
      </c>
      <c r="H12" s="135">
        <v>17.3</v>
      </c>
      <c r="I12" s="136">
        <f t="shared" si="0"/>
        <v>3</v>
      </c>
    </row>
    <row r="13" spans="1:10" s="130" customFormat="1" ht="13.5" thickBot="1">
      <c r="A13" s="216">
        <v>0.40625</v>
      </c>
      <c r="B13" s="132"/>
      <c r="C13" s="133" t="s">
        <v>113</v>
      </c>
      <c r="D13" s="134">
        <v>16.8</v>
      </c>
      <c r="E13" s="133" t="s">
        <v>112</v>
      </c>
      <c r="F13" s="134">
        <v>16.5</v>
      </c>
      <c r="G13" s="133" t="s">
        <v>111</v>
      </c>
      <c r="H13" s="135">
        <v>9.6999999999999993</v>
      </c>
      <c r="I13" s="136">
        <f t="shared" si="0"/>
        <v>3</v>
      </c>
    </row>
    <row r="14" spans="1:10" s="130" customFormat="1" ht="13.5" thickBot="1">
      <c r="A14" s="284" t="s">
        <v>214</v>
      </c>
      <c r="B14" s="285"/>
      <c r="C14" s="285"/>
      <c r="D14" s="285"/>
      <c r="E14" s="285"/>
      <c r="F14" s="285"/>
      <c r="G14" s="285"/>
      <c r="H14" s="286"/>
      <c r="I14" s="129">
        <f t="shared" si="0"/>
        <v>0</v>
      </c>
    </row>
    <row r="15" spans="1:10" s="130" customFormat="1" ht="12.75">
      <c r="A15" s="216">
        <v>0.41249999999999998</v>
      </c>
      <c r="B15" s="137"/>
      <c r="C15" s="138" t="s">
        <v>99</v>
      </c>
      <c r="D15" s="139">
        <v>29.6</v>
      </c>
      <c r="E15" s="140" t="s">
        <v>83</v>
      </c>
      <c r="F15" s="141">
        <v>28.4</v>
      </c>
      <c r="G15" s="142" t="s">
        <v>63</v>
      </c>
      <c r="H15" s="143">
        <v>24.8</v>
      </c>
      <c r="I15" s="136">
        <f t="shared" si="0"/>
        <v>3</v>
      </c>
    </row>
    <row r="16" spans="1:10" s="130" customFormat="1" ht="12.75">
      <c r="A16" s="230">
        <v>0.41875000000000001</v>
      </c>
      <c r="B16" s="132"/>
      <c r="C16" s="144" t="s">
        <v>95</v>
      </c>
      <c r="D16" s="145">
        <v>12.6</v>
      </c>
      <c r="E16" s="146" t="s">
        <v>82</v>
      </c>
      <c r="F16" s="147">
        <v>23.9</v>
      </c>
      <c r="G16" s="148" t="s">
        <v>215</v>
      </c>
      <c r="H16" s="149">
        <v>23.8</v>
      </c>
      <c r="I16" s="136">
        <f t="shared" si="0"/>
        <v>3</v>
      </c>
    </row>
    <row r="17" spans="1:9" s="130" customFormat="1" ht="12.75">
      <c r="A17" s="230">
        <v>0.42499999999999999</v>
      </c>
      <c r="B17" s="132"/>
      <c r="C17" s="150" t="s">
        <v>61</v>
      </c>
      <c r="D17" s="151">
        <v>21.3</v>
      </c>
      <c r="E17" s="148" t="s">
        <v>97</v>
      </c>
      <c r="F17" s="152">
        <v>20</v>
      </c>
      <c r="G17" s="148" t="s">
        <v>96</v>
      </c>
      <c r="H17" s="149">
        <v>17.2</v>
      </c>
      <c r="I17" s="136">
        <f t="shared" si="0"/>
        <v>3</v>
      </c>
    </row>
    <row r="18" spans="1:9" s="130" customFormat="1" ht="12.75">
      <c r="A18" s="230">
        <v>0.43125000000000002</v>
      </c>
      <c r="B18" s="132"/>
      <c r="C18" s="146" t="s">
        <v>81</v>
      </c>
      <c r="D18" s="147">
        <v>14.3</v>
      </c>
      <c r="E18" s="146" t="s">
        <v>80</v>
      </c>
      <c r="F18" s="147">
        <v>13.2</v>
      </c>
      <c r="G18" s="150" t="s">
        <v>60</v>
      </c>
      <c r="H18" s="153">
        <v>13</v>
      </c>
      <c r="I18" s="136">
        <f t="shared" si="0"/>
        <v>3</v>
      </c>
    </row>
    <row r="19" spans="1:9" s="130" customFormat="1" ht="12.75">
      <c r="A19" s="230">
        <v>0.4375</v>
      </c>
      <c r="B19" s="132"/>
      <c r="C19" s="146" t="s">
        <v>79</v>
      </c>
      <c r="D19" s="147">
        <v>10.8</v>
      </c>
      <c r="E19" s="146" t="s">
        <v>94</v>
      </c>
      <c r="F19" s="147">
        <v>10.4</v>
      </c>
      <c r="G19" s="150" t="s">
        <v>58</v>
      </c>
      <c r="H19" s="153">
        <v>10.4</v>
      </c>
      <c r="I19" s="136">
        <f t="shared" si="0"/>
        <v>3</v>
      </c>
    </row>
    <row r="20" spans="1:9" s="130" customFormat="1" ht="12.75">
      <c r="A20" s="230">
        <v>0.44374999999999998</v>
      </c>
      <c r="B20" s="132"/>
      <c r="C20" s="148" t="s">
        <v>92</v>
      </c>
      <c r="D20" s="152">
        <v>8.5</v>
      </c>
      <c r="E20" s="146" t="s">
        <v>216</v>
      </c>
      <c r="F20" s="147">
        <v>8.5</v>
      </c>
      <c r="G20" s="146" t="s">
        <v>91</v>
      </c>
      <c r="H20" s="154">
        <v>7.8</v>
      </c>
      <c r="I20" s="136">
        <f t="shared" si="0"/>
        <v>3</v>
      </c>
    </row>
    <row r="21" spans="1:9" s="130" customFormat="1" ht="12.75">
      <c r="A21" s="230">
        <v>0.45</v>
      </c>
      <c r="B21" s="132"/>
      <c r="C21" s="148" t="s">
        <v>90</v>
      </c>
      <c r="D21" s="152">
        <v>7.4</v>
      </c>
      <c r="E21" s="150" t="s">
        <v>57</v>
      </c>
      <c r="F21" s="151">
        <v>6.7</v>
      </c>
      <c r="G21" s="146" t="s">
        <v>77</v>
      </c>
      <c r="H21" s="154">
        <v>6.3</v>
      </c>
      <c r="I21" s="136">
        <f t="shared" si="0"/>
        <v>3</v>
      </c>
    </row>
    <row r="22" spans="1:9" s="130" customFormat="1" ht="12.75">
      <c r="A22" s="230">
        <v>0.45624999999999999</v>
      </c>
      <c r="B22" s="132"/>
      <c r="C22" s="146" t="s">
        <v>76</v>
      </c>
      <c r="D22" s="147">
        <v>5.8</v>
      </c>
      <c r="E22" s="148" t="s">
        <v>89</v>
      </c>
      <c r="F22" s="152">
        <v>5.7</v>
      </c>
      <c r="G22" s="148" t="s">
        <v>88</v>
      </c>
      <c r="H22" s="149">
        <v>5.4</v>
      </c>
      <c r="I22" s="136">
        <f t="shared" si="0"/>
        <v>3</v>
      </c>
    </row>
    <row r="23" spans="1:9" s="130" customFormat="1" ht="12.75">
      <c r="A23" s="230">
        <v>0.46250000000000002</v>
      </c>
      <c r="B23" s="132"/>
      <c r="C23" s="146" t="s">
        <v>75</v>
      </c>
      <c r="D23" s="147">
        <v>5.2</v>
      </c>
      <c r="E23" s="150" t="s">
        <v>56</v>
      </c>
      <c r="F23" s="151">
        <v>4.9000000000000004</v>
      </c>
      <c r="G23" s="148" t="s">
        <v>87</v>
      </c>
      <c r="H23" s="149">
        <v>4.3</v>
      </c>
      <c r="I23" s="136">
        <f t="shared" si="0"/>
        <v>3</v>
      </c>
    </row>
    <row r="24" spans="1:9" s="130" customFormat="1" ht="12.75">
      <c r="A24" s="230">
        <v>0.46875</v>
      </c>
      <c r="B24" s="132"/>
      <c r="C24" s="148" t="s">
        <v>86</v>
      </c>
      <c r="D24" s="152">
        <v>4</v>
      </c>
      <c r="E24" s="148" t="s">
        <v>85</v>
      </c>
      <c r="F24" s="152">
        <v>3.4</v>
      </c>
      <c r="G24" s="205" t="s">
        <v>55</v>
      </c>
      <c r="H24" s="206">
        <v>1.9</v>
      </c>
      <c r="I24" s="136">
        <v>2</v>
      </c>
    </row>
    <row r="25" spans="1:9" s="130" customFormat="1" ht="12.75">
      <c r="A25" s="230">
        <v>0.47500000000000003</v>
      </c>
      <c r="B25" s="132"/>
      <c r="C25" s="148" t="s">
        <v>84</v>
      </c>
      <c r="D25" s="152">
        <v>1.7</v>
      </c>
      <c r="E25" s="146" t="s">
        <v>74</v>
      </c>
      <c r="F25" s="147">
        <v>0.7</v>
      </c>
      <c r="G25" s="150" t="s">
        <v>53</v>
      </c>
      <c r="H25" s="153">
        <v>0.2</v>
      </c>
      <c r="I25" s="136">
        <f t="shared" si="0"/>
        <v>3</v>
      </c>
    </row>
    <row r="26" spans="1:9" s="130" customFormat="1" ht="13.5" thickBot="1">
      <c r="A26" s="155">
        <v>0.48125000000000101</v>
      </c>
      <c r="B26" s="156"/>
      <c r="C26" s="157" t="s">
        <v>51</v>
      </c>
      <c r="D26" s="158">
        <v>-0.9</v>
      </c>
      <c r="E26" s="159" t="s">
        <v>73</v>
      </c>
      <c r="F26" s="160">
        <v>-2.6</v>
      </c>
      <c r="G26" s="203" t="s">
        <v>49</v>
      </c>
      <c r="H26" s="204">
        <v>-2.7</v>
      </c>
      <c r="I26" s="136">
        <v>2</v>
      </c>
    </row>
    <row r="27" spans="1:9" s="130" customFormat="1" ht="13.5" thickBot="1">
      <c r="A27" s="287" t="s">
        <v>217</v>
      </c>
      <c r="B27" s="288"/>
      <c r="C27" s="288"/>
      <c r="D27" s="288"/>
      <c r="E27" s="288"/>
      <c r="F27" s="288"/>
      <c r="G27" s="288"/>
      <c r="H27" s="289"/>
      <c r="I27" s="129">
        <f t="shared" si="0"/>
        <v>0</v>
      </c>
    </row>
    <row r="28" spans="1:9" s="130" customFormat="1" ht="12.75">
      <c r="A28" s="161">
        <v>0.48750000000000099</v>
      </c>
      <c r="B28" s="162"/>
      <c r="C28" s="163" t="s">
        <v>65</v>
      </c>
      <c r="D28" s="164">
        <v>2.2000000000000002</v>
      </c>
      <c r="E28" s="165" t="s">
        <v>66</v>
      </c>
      <c r="F28" s="166">
        <v>1.7</v>
      </c>
      <c r="G28" s="167" t="s">
        <v>100</v>
      </c>
      <c r="H28" s="168">
        <v>1.2</v>
      </c>
      <c r="I28" s="136">
        <f t="shared" si="0"/>
        <v>3</v>
      </c>
    </row>
    <row r="29" spans="1:9" s="130" customFormat="1" ht="12.75">
      <c r="A29" s="169">
        <v>0.49375000000000102</v>
      </c>
      <c r="B29" s="170"/>
      <c r="C29" s="171" t="s">
        <v>102</v>
      </c>
      <c r="D29" s="172">
        <v>6.6</v>
      </c>
      <c r="E29" s="146" t="s">
        <v>67</v>
      </c>
      <c r="F29" s="147">
        <v>3</v>
      </c>
      <c r="G29" s="171" t="s">
        <v>101</v>
      </c>
      <c r="H29" s="173">
        <v>2.7</v>
      </c>
      <c r="I29" s="136">
        <f t="shared" si="0"/>
        <v>3</v>
      </c>
    </row>
    <row r="30" spans="1:9" s="130" customFormat="1" ht="12.75">
      <c r="A30" s="169">
        <v>0.500000000000001</v>
      </c>
      <c r="B30" s="170"/>
      <c r="C30" s="171" t="s">
        <v>104</v>
      </c>
      <c r="D30" s="172">
        <v>10.9</v>
      </c>
      <c r="E30" s="146" t="s">
        <v>68</v>
      </c>
      <c r="F30" s="147">
        <v>9.5</v>
      </c>
      <c r="G30" s="171" t="s">
        <v>103</v>
      </c>
      <c r="H30" s="173">
        <v>7.3</v>
      </c>
      <c r="I30" s="136">
        <f t="shared" si="0"/>
        <v>3</v>
      </c>
    </row>
    <row r="31" spans="1:9" s="130" customFormat="1" ht="12.75">
      <c r="A31" s="169">
        <v>0.50625000000000098</v>
      </c>
      <c r="B31" s="170"/>
      <c r="C31" s="146" t="s">
        <v>69</v>
      </c>
      <c r="D31" s="147">
        <v>18.899999999999999</v>
      </c>
      <c r="E31" s="171" t="s">
        <v>106</v>
      </c>
      <c r="F31" s="172">
        <v>16</v>
      </c>
      <c r="G31" s="171" t="s">
        <v>105</v>
      </c>
      <c r="H31" s="173">
        <v>14.9</v>
      </c>
      <c r="I31" s="136">
        <f t="shared" si="0"/>
        <v>3</v>
      </c>
    </row>
    <row r="32" spans="1:9" s="130" customFormat="1" ht="13.5" thickBot="1">
      <c r="A32" s="169">
        <v>0.51250000000000095</v>
      </c>
      <c r="B32" s="170"/>
      <c r="C32" s="171" t="s">
        <v>108</v>
      </c>
      <c r="D32" s="172">
        <v>27.2</v>
      </c>
      <c r="E32" s="146" t="s">
        <v>70</v>
      </c>
      <c r="F32" s="147">
        <v>26.8</v>
      </c>
      <c r="G32" s="171" t="s">
        <v>107</v>
      </c>
      <c r="H32" s="173">
        <v>26.6</v>
      </c>
      <c r="I32" s="136">
        <f t="shared" si="0"/>
        <v>3</v>
      </c>
    </row>
    <row r="33" spans="1:10" s="130" customFormat="1" ht="13.5" thickBot="1">
      <c r="A33" s="174">
        <v>0.51874999999999993</v>
      </c>
      <c r="B33" s="175"/>
      <c r="C33" s="159" t="s">
        <v>72</v>
      </c>
      <c r="D33" s="160">
        <v>36.700000000000003</v>
      </c>
      <c r="E33" s="176" t="s">
        <v>110</v>
      </c>
      <c r="F33" s="177">
        <v>33.5</v>
      </c>
      <c r="G33" s="176" t="s">
        <v>109</v>
      </c>
      <c r="H33" s="178">
        <v>28.8</v>
      </c>
      <c r="I33" s="136">
        <f t="shared" si="0"/>
        <v>3</v>
      </c>
      <c r="J33" s="179">
        <f>SUM(I9:I33)</f>
        <v>65</v>
      </c>
    </row>
    <row r="34" spans="1:10" s="130" customFormat="1" ht="13.5" thickBot="1">
      <c r="A34" s="180"/>
      <c r="B34" s="181"/>
      <c r="C34" s="181"/>
      <c r="D34" s="182"/>
      <c r="E34" s="181"/>
      <c r="F34" s="182"/>
    </row>
    <row r="35" spans="1:10" s="183" customFormat="1" ht="16.5" thickBot="1">
      <c r="A35" s="290" t="s">
        <v>218</v>
      </c>
      <c r="B35" s="291"/>
      <c r="C35" s="291"/>
      <c r="D35" s="291"/>
      <c r="E35" s="291"/>
      <c r="F35" s="291"/>
      <c r="G35" s="291"/>
      <c r="H35" s="292"/>
      <c r="I35" s="129">
        <f t="shared" si="0"/>
        <v>0</v>
      </c>
    </row>
    <row r="36" spans="1:10" s="130" customFormat="1" ht="13.5" thickBot="1">
      <c r="A36" s="284" t="s">
        <v>219</v>
      </c>
      <c r="B36" s="279"/>
      <c r="C36" s="279"/>
      <c r="D36" s="279"/>
      <c r="E36" s="279"/>
      <c r="F36" s="279"/>
      <c r="G36" s="279"/>
      <c r="H36" s="280"/>
      <c r="I36" s="129">
        <f t="shared" si="0"/>
        <v>0</v>
      </c>
    </row>
    <row r="37" spans="1:10" s="130" customFormat="1" ht="12.75">
      <c r="A37" s="216">
        <v>0.52500000000000002</v>
      </c>
      <c r="B37" s="132"/>
      <c r="C37" s="133" t="s">
        <v>152</v>
      </c>
      <c r="D37" s="134" t="s">
        <v>10</v>
      </c>
      <c r="E37" s="133" t="s">
        <v>151</v>
      </c>
      <c r="F37" s="134" t="s">
        <v>10</v>
      </c>
      <c r="G37" s="184" t="s">
        <v>153</v>
      </c>
      <c r="H37" s="135" t="s">
        <v>10</v>
      </c>
      <c r="I37" s="136">
        <f t="shared" si="0"/>
        <v>3</v>
      </c>
    </row>
    <row r="38" spans="1:10" s="130" customFormat="1" ht="12.75">
      <c r="A38" s="216">
        <v>0.53125</v>
      </c>
      <c r="B38" s="132"/>
      <c r="C38" s="133" t="s">
        <v>148</v>
      </c>
      <c r="D38" s="134" t="s">
        <v>10</v>
      </c>
      <c r="E38" s="133" t="s">
        <v>150</v>
      </c>
      <c r="F38" s="134" t="s">
        <v>10</v>
      </c>
      <c r="G38" s="133" t="s">
        <v>149</v>
      </c>
      <c r="H38" s="135" t="s">
        <v>10</v>
      </c>
      <c r="I38" s="136">
        <f t="shared" si="0"/>
        <v>3</v>
      </c>
    </row>
    <row r="39" spans="1:10" s="130" customFormat="1" ht="12.75">
      <c r="A39" s="216">
        <v>0.53749999999999998</v>
      </c>
      <c r="B39" s="132"/>
      <c r="C39" s="133" t="s">
        <v>147</v>
      </c>
      <c r="D39" s="134" t="s">
        <v>10</v>
      </c>
      <c r="E39" s="133" t="s">
        <v>146</v>
      </c>
      <c r="F39" s="134" t="s">
        <v>10</v>
      </c>
      <c r="G39" s="133" t="s">
        <v>145</v>
      </c>
      <c r="H39" s="135" t="s">
        <v>10</v>
      </c>
      <c r="I39" s="136">
        <f t="shared" si="0"/>
        <v>3</v>
      </c>
    </row>
    <row r="40" spans="1:10" s="130" customFormat="1" ht="12.75">
      <c r="A40" s="216">
        <v>0.54374999999999996</v>
      </c>
      <c r="B40" s="132"/>
      <c r="C40" s="133" t="s">
        <v>144</v>
      </c>
      <c r="D40" s="134" t="s">
        <v>10</v>
      </c>
      <c r="E40" s="133" t="s">
        <v>143</v>
      </c>
      <c r="F40" s="134" t="s">
        <v>10</v>
      </c>
      <c r="G40" s="133" t="s">
        <v>142</v>
      </c>
      <c r="H40" s="135" t="s">
        <v>10</v>
      </c>
      <c r="I40" s="136">
        <f t="shared" si="0"/>
        <v>3</v>
      </c>
    </row>
    <row r="41" spans="1:10" s="130" customFormat="1" ht="12.75">
      <c r="A41" s="216">
        <v>0.55000000000000004</v>
      </c>
      <c r="B41" s="132"/>
      <c r="C41" s="133" t="s">
        <v>141</v>
      </c>
      <c r="D41" s="134" t="s">
        <v>10</v>
      </c>
      <c r="E41" s="133" t="s">
        <v>140</v>
      </c>
      <c r="F41" s="134" t="s">
        <v>10</v>
      </c>
      <c r="G41" s="133" t="s">
        <v>139</v>
      </c>
      <c r="H41" s="135" t="s">
        <v>10</v>
      </c>
      <c r="I41" s="136">
        <f t="shared" si="0"/>
        <v>3</v>
      </c>
    </row>
    <row r="42" spans="1:10" s="130" customFormat="1" ht="12.75">
      <c r="A42" s="131">
        <v>0.55625000000000002</v>
      </c>
      <c r="B42" s="132"/>
      <c r="C42" s="133" t="s">
        <v>138</v>
      </c>
      <c r="D42" s="134" t="s">
        <v>10</v>
      </c>
      <c r="E42" s="133" t="s">
        <v>137</v>
      </c>
      <c r="F42" s="134" t="s">
        <v>10</v>
      </c>
      <c r="G42" s="133" t="s">
        <v>136</v>
      </c>
      <c r="H42" s="135" t="s">
        <v>10</v>
      </c>
      <c r="I42" s="136">
        <f t="shared" si="0"/>
        <v>3</v>
      </c>
    </row>
    <row r="43" spans="1:10" s="130" customFormat="1" ht="12.75">
      <c r="A43" s="131">
        <v>0.5625</v>
      </c>
      <c r="B43" s="132"/>
      <c r="C43" s="185" t="s">
        <v>157</v>
      </c>
      <c r="D43" s="134" t="s">
        <v>10</v>
      </c>
      <c r="E43" s="185" t="s">
        <v>158</v>
      </c>
      <c r="F43" s="134" t="s">
        <v>10</v>
      </c>
      <c r="G43" s="133"/>
      <c r="H43" s="135" t="s">
        <v>10</v>
      </c>
      <c r="I43" s="136">
        <f t="shared" si="0"/>
        <v>2</v>
      </c>
    </row>
    <row r="44" spans="1:10" s="130" customFormat="1" ht="13.5" thickBot="1">
      <c r="A44" s="131">
        <v>0.56874999999999998</v>
      </c>
      <c r="B44" s="156"/>
      <c r="C44" s="186" t="s">
        <v>156</v>
      </c>
      <c r="D44" s="187" t="s">
        <v>10</v>
      </c>
      <c r="E44" s="186" t="s">
        <v>155</v>
      </c>
      <c r="F44" s="187" t="s">
        <v>10</v>
      </c>
      <c r="G44" s="186" t="s">
        <v>154</v>
      </c>
      <c r="H44" s="188" t="s">
        <v>10</v>
      </c>
      <c r="I44" s="136">
        <f t="shared" si="0"/>
        <v>3</v>
      </c>
    </row>
    <row r="45" spans="1:10" s="130" customFormat="1" ht="13.5" thickBot="1">
      <c r="A45" s="278" t="s">
        <v>220</v>
      </c>
      <c r="B45" s="293"/>
      <c r="C45" s="293"/>
      <c r="D45" s="293"/>
      <c r="E45" s="293"/>
      <c r="F45" s="293"/>
      <c r="G45" s="293"/>
      <c r="H45" s="294"/>
      <c r="I45" s="129">
        <f t="shared" si="0"/>
        <v>0</v>
      </c>
    </row>
    <row r="46" spans="1:10" s="130" customFormat="1" ht="12.75">
      <c r="A46" s="161">
        <v>0.57500000000000007</v>
      </c>
      <c r="B46" s="162"/>
      <c r="C46" s="189" t="s">
        <v>161</v>
      </c>
      <c r="D46" s="190" t="s">
        <v>10</v>
      </c>
      <c r="E46" s="189" t="s">
        <v>160</v>
      </c>
      <c r="F46" s="190" t="s">
        <v>10</v>
      </c>
      <c r="G46" s="189" t="s">
        <v>159</v>
      </c>
      <c r="H46" s="191" t="s">
        <v>10</v>
      </c>
      <c r="I46" s="136">
        <f t="shared" si="0"/>
        <v>3</v>
      </c>
    </row>
    <row r="47" spans="1:10" s="130" customFormat="1" ht="12.75">
      <c r="A47" s="169">
        <v>0.58124999999999993</v>
      </c>
      <c r="B47" s="170"/>
      <c r="C47" s="133" t="s">
        <v>164</v>
      </c>
      <c r="D47" s="134" t="s">
        <v>10</v>
      </c>
      <c r="E47" s="133" t="s">
        <v>163</v>
      </c>
      <c r="F47" s="134" t="s">
        <v>10</v>
      </c>
      <c r="G47" s="133" t="s">
        <v>162</v>
      </c>
      <c r="H47" s="135" t="s">
        <v>10</v>
      </c>
      <c r="I47" s="136">
        <f t="shared" si="0"/>
        <v>3</v>
      </c>
    </row>
    <row r="48" spans="1:10" s="130" customFormat="1" ht="12.75">
      <c r="A48" s="169">
        <v>0.58750000000000002</v>
      </c>
      <c r="B48" s="170"/>
      <c r="C48" s="133" t="s">
        <v>168</v>
      </c>
      <c r="D48" s="134" t="s">
        <v>10</v>
      </c>
      <c r="E48" s="133" t="s">
        <v>166</v>
      </c>
      <c r="F48" s="134" t="s">
        <v>10</v>
      </c>
      <c r="G48" s="133" t="s">
        <v>165</v>
      </c>
      <c r="H48" s="135" t="s">
        <v>10</v>
      </c>
      <c r="I48" s="136">
        <f t="shared" si="0"/>
        <v>3</v>
      </c>
    </row>
    <row r="49" spans="1:9" s="130" customFormat="1" ht="12.75">
      <c r="A49" s="169">
        <v>0.59375</v>
      </c>
      <c r="B49" s="170"/>
      <c r="C49" s="185" t="s">
        <v>175</v>
      </c>
      <c r="D49" s="134" t="s">
        <v>10</v>
      </c>
      <c r="E49" s="133" t="s">
        <v>167</v>
      </c>
      <c r="F49" s="134" t="s">
        <v>10</v>
      </c>
      <c r="H49" s="135" t="s">
        <v>10</v>
      </c>
      <c r="I49" s="136">
        <f t="shared" si="0"/>
        <v>2</v>
      </c>
    </row>
    <row r="50" spans="1:9" s="130" customFormat="1" ht="12.75">
      <c r="A50" s="169">
        <v>0.6</v>
      </c>
      <c r="B50" s="170"/>
      <c r="C50" s="185" t="s">
        <v>173</v>
      </c>
      <c r="D50" s="134" t="s">
        <v>10</v>
      </c>
      <c r="E50" s="185" t="s">
        <v>172</v>
      </c>
      <c r="F50" s="192" t="s">
        <v>10</v>
      </c>
      <c r="G50" s="185" t="s">
        <v>174</v>
      </c>
      <c r="H50" s="135" t="s">
        <v>10</v>
      </c>
      <c r="I50" s="136">
        <f t="shared" si="0"/>
        <v>3</v>
      </c>
    </row>
    <row r="51" spans="1:9" s="130" customFormat="1" ht="13.5" thickBot="1">
      <c r="A51" s="174">
        <v>0.60625000000000007</v>
      </c>
      <c r="B51" s="175"/>
      <c r="C51" s="220" t="s">
        <v>171</v>
      </c>
      <c r="D51" s="187" t="s">
        <v>10</v>
      </c>
      <c r="E51" s="186" t="s">
        <v>170</v>
      </c>
      <c r="F51" s="187" t="s">
        <v>10</v>
      </c>
      <c r="G51" s="186" t="s">
        <v>169</v>
      </c>
      <c r="H51" s="188" t="s">
        <v>10</v>
      </c>
      <c r="I51" s="136">
        <v>2</v>
      </c>
    </row>
    <row r="52" spans="1:9" s="130" customFormat="1" ht="13.5" thickBot="1">
      <c r="A52" s="295" t="s">
        <v>221</v>
      </c>
      <c r="B52" s="296"/>
      <c r="C52" s="296"/>
      <c r="D52" s="296"/>
      <c r="E52" s="296"/>
      <c r="F52" s="296"/>
      <c r="G52" s="296"/>
      <c r="H52" s="297"/>
      <c r="I52" s="129">
        <f t="shared" si="0"/>
        <v>0</v>
      </c>
    </row>
    <row r="53" spans="1:9" s="130" customFormat="1" ht="12.75">
      <c r="A53" s="161">
        <v>0.61249999999999993</v>
      </c>
      <c r="B53" s="162"/>
      <c r="C53" s="189" t="s">
        <v>185</v>
      </c>
      <c r="D53" s="190" t="s">
        <v>10</v>
      </c>
      <c r="E53" s="193" t="s">
        <v>184</v>
      </c>
      <c r="F53" s="190" t="s">
        <v>10</v>
      </c>
      <c r="G53" s="227" t="s">
        <v>183</v>
      </c>
      <c r="H53" s="191" t="s">
        <v>10</v>
      </c>
      <c r="I53" s="136">
        <v>2</v>
      </c>
    </row>
    <row r="54" spans="1:9" s="130" customFormat="1" ht="12.75">
      <c r="A54" s="169">
        <v>0.61875000000000002</v>
      </c>
      <c r="B54" s="170"/>
      <c r="C54" s="133" t="s">
        <v>187</v>
      </c>
      <c r="D54" s="134" t="s">
        <v>10</v>
      </c>
      <c r="E54" s="221" t="s">
        <v>189</v>
      </c>
      <c r="F54" s="134" t="s">
        <v>10</v>
      </c>
      <c r="G54" s="133" t="s">
        <v>186</v>
      </c>
      <c r="H54" s="135" t="s">
        <v>10</v>
      </c>
      <c r="I54" s="136">
        <v>2</v>
      </c>
    </row>
    <row r="55" spans="1:9" s="130" customFormat="1" ht="12.75">
      <c r="A55" s="169">
        <v>0.625</v>
      </c>
      <c r="B55" s="170"/>
      <c r="C55" s="133" t="s">
        <v>190</v>
      </c>
      <c r="D55" s="134" t="s">
        <v>10</v>
      </c>
      <c r="E55" s="133" t="s">
        <v>191</v>
      </c>
      <c r="F55" s="134" t="s">
        <v>10</v>
      </c>
      <c r="G55" s="133" t="s">
        <v>188</v>
      </c>
      <c r="H55" s="135" t="s">
        <v>10</v>
      </c>
      <c r="I55" s="136">
        <f t="shared" si="0"/>
        <v>3</v>
      </c>
    </row>
    <row r="56" spans="1:9" s="130" customFormat="1" ht="12.75">
      <c r="A56" s="169">
        <v>0.63124999999999998</v>
      </c>
      <c r="B56" s="170"/>
      <c r="C56" s="133" t="s">
        <v>192</v>
      </c>
      <c r="D56" s="134" t="s">
        <v>10</v>
      </c>
      <c r="E56" s="133" t="s">
        <v>230</v>
      </c>
      <c r="F56" s="134" t="s">
        <v>10</v>
      </c>
      <c r="G56" s="133" t="s">
        <v>197</v>
      </c>
      <c r="H56" s="135" t="s">
        <v>10</v>
      </c>
      <c r="I56" s="136">
        <f t="shared" si="0"/>
        <v>3</v>
      </c>
    </row>
    <row r="57" spans="1:9" s="130" customFormat="1" ht="12.75">
      <c r="A57" s="298">
        <v>0.63749999999999896</v>
      </c>
      <c r="B57" s="170"/>
      <c r="C57" s="133" t="s">
        <v>193</v>
      </c>
      <c r="D57" s="134" t="s">
        <v>10</v>
      </c>
      <c r="E57" s="184" t="s">
        <v>222</v>
      </c>
      <c r="F57" s="134" t="s">
        <v>10</v>
      </c>
      <c r="H57" s="135" t="s">
        <v>10</v>
      </c>
      <c r="I57" s="136">
        <f t="shared" si="0"/>
        <v>2</v>
      </c>
    </row>
    <row r="58" spans="1:9" s="130" customFormat="1" ht="12.75">
      <c r="A58" s="299"/>
      <c r="B58" s="170"/>
      <c r="C58" s="185" t="s">
        <v>198</v>
      </c>
      <c r="D58" s="134" t="s">
        <v>10</v>
      </c>
      <c r="E58" s="185" t="s">
        <v>196</v>
      </c>
      <c r="F58" s="134" t="s">
        <v>10</v>
      </c>
      <c r="G58" s="133"/>
      <c r="H58" s="135" t="s">
        <v>10</v>
      </c>
      <c r="I58" s="136">
        <f t="shared" si="0"/>
        <v>2</v>
      </c>
    </row>
    <row r="59" spans="1:9" s="130" customFormat="1" ht="12.75">
      <c r="A59" s="169">
        <v>0.64374999999999993</v>
      </c>
      <c r="B59" s="170"/>
      <c r="C59" s="185" t="s">
        <v>194</v>
      </c>
      <c r="D59" s="134" t="s">
        <v>10</v>
      </c>
      <c r="E59" s="221" t="s">
        <v>229</v>
      </c>
      <c r="F59" s="134" t="s">
        <v>10</v>
      </c>
      <c r="G59" s="185" t="s">
        <v>195</v>
      </c>
      <c r="H59" s="135" t="s">
        <v>10</v>
      </c>
      <c r="I59" s="136">
        <v>2</v>
      </c>
    </row>
    <row r="60" spans="1:9" s="130" customFormat="1" ht="13.5" thickBot="1">
      <c r="A60" s="174">
        <v>0.65</v>
      </c>
      <c r="B60" s="175"/>
      <c r="C60" s="186" t="s">
        <v>200</v>
      </c>
      <c r="D60" s="187" t="s">
        <v>10</v>
      </c>
      <c r="E60" s="194" t="s">
        <v>202</v>
      </c>
      <c r="F60" s="187" t="s">
        <v>10</v>
      </c>
      <c r="G60" s="194" t="s">
        <v>201</v>
      </c>
      <c r="H60" s="188" t="s">
        <v>10</v>
      </c>
      <c r="I60" s="136">
        <f t="shared" si="0"/>
        <v>3</v>
      </c>
    </row>
    <row r="61" spans="1:9" s="130" customFormat="1" ht="13.5" thickBot="1">
      <c r="A61" s="287" t="s">
        <v>223</v>
      </c>
      <c r="B61" s="300"/>
      <c r="C61" s="300"/>
      <c r="D61" s="300"/>
      <c r="E61" s="300"/>
      <c r="F61" s="300"/>
      <c r="G61" s="300"/>
      <c r="H61" s="301"/>
      <c r="I61" s="129">
        <f t="shared" si="0"/>
        <v>0</v>
      </c>
    </row>
    <row r="62" spans="1:9" s="130" customFormat="1" ht="12.75">
      <c r="A62" s="161">
        <v>0.65625</v>
      </c>
      <c r="B62" s="195"/>
      <c r="C62" s="228" t="s">
        <v>203</v>
      </c>
      <c r="D62" s="196" t="s">
        <v>10</v>
      </c>
      <c r="E62" s="228" t="s">
        <v>206</v>
      </c>
      <c r="F62" s="196" t="s">
        <v>10</v>
      </c>
      <c r="G62" s="228" t="s">
        <v>205</v>
      </c>
      <c r="H62" s="197" t="s">
        <v>10</v>
      </c>
      <c r="I62" s="136">
        <v>0</v>
      </c>
    </row>
    <row r="63" spans="1:9" s="130" customFormat="1" ht="13.5" thickBot="1">
      <c r="A63" s="174">
        <v>0.66249999999999998</v>
      </c>
      <c r="B63" s="175"/>
      <c r="C63" s="194" t="s">
        <v>204</v>
      </c>
      <c r="D63" s="187" t="s">
        <v>10</v>
      </c>
      <c r="E63" s="194" t="s">
        <v>207</v>
      </c>
      <c r="F63" s="187" t="s">
        <v>10</v>
      </c>
      <c r="G63" s="220" t="s">
        <v>208</v>
      </c>
      <c r="H63" s="188" t="s">
        <v>10</v>
      </c>
      <c r="I63" s="136">
        <v>2</v>
      </c>
    </row>
    <row r="64" spans="1:9" s="130" customFormat="1" ht="13.5" thickBot="1">
      <c r="A64" s="198"/>
      <c r="I64" s="129">
        <f t="shared" si="0"/>
        <v>0</v>
      </c>
    </row>
    <row r="65" spans="1:10" s="108" customFormat="1" ht="13.5" thickBot="1">
      <c r="A65" s="302" t="s">
        <v>224</v>
      </c>
      <c r="B65" s="303"/>
      <c r="C65" s="303"/>
      <c r="D65" s="303"/>
      <c r="E65" s="303"/>
      <c r="F65" s="303"/>
      <c r="G65" s="303"/>
      <c r="H65" s="304"/>
      <c r="I65" s="129">
        <f t="shared" si="0"/>
        <v>0</v>
      </c>
    </row>
    <row r="66" spans="1:10" s="130" customFormat="1" ht="13.5" thickBot="1">
      <c r="A66" s="278" t="s">
        <v>225</v>
      </c>
      <c r="B66" s="279"/>
      <c r="C66" s="279"/>
      <c r="D66" s="279"/>
      <c r="E66" s="279"/>
      <c r="F66" s="279"/>
      <c r="G66" s="279"/>
      <c r="H66" s="280"/>
      <c r="I66" s="129">
        <f t="shared" si="0"/>
        <v>0</v>
      </c>
    </row>
    <row r="67" spans="1:10" s="130" customFormat="1" ht="12.75">
      <c r="A67" s="217">
        <v>0.38750000000000001</v>
      </c>
      <c r="B67" s="199"/>
      <c r="C67" s="189" t="s">
        <v>179</v>
      </c>
      <c r="D67" s="190" t="s">
        <v>10</v>
      </c>
      <c r="E67" s="189" t="s">
        <v>176</v>
      </c>
      <c r="F67" s="190" t="s">
        <v>10</v>
      </c>
      <c r="G67" s="189" t="s">
        <v>180</v>
      </c>
      <c r="H67" s="191" t="s">
        <v>10</v>
      </c>
      <c r="I67" s="136">
        <f t="shared" si="0"/>
        <v>3</v>
      </c>
    </row>
    <row r="68" spans="1:10" s="130" customFormat="1" ht="12.75">
      <c r="A68" s="218">
        <v>0.39374999999999999</v>
      </c>
      <c r="B68" s="184"/>
      <c r="C68" s="185" t="s">
        <v>181</v>
      </c>
      <c r="D68" s="134" t="s">
        <v>10</v>
      </c>
      <c r="E68" s="185" t="s">
        <v>182</v>
      </c>
      <c r="F68" s="134" t="s">
        <v>10</v>
      </c>
      <c r="G68" s="133" t="s">
        <v>131</v>
      </c>
      <c r="H68" s="135" t="s">
        <v>10</v>
      </c>
      <c r="I68" s="136">
        <f t="shared" si="0"/>
        <v>3</v>
      </c>
    </row>
    <row r="69" spans="1:10" s="130" customFormat="1" ht="12.75">
      <c r="A69" s="218">
        <v>0.4</v>
      </c>
      <c r="B69" s="184"/>
      <c r="C69" s="133" t="s">
        <v>126</v>
      </c>
      <c r="D69" s="134" t="s">
        <v>10</v>
      </c>
      <c r="E69" s="133" t="s">
        <v>125</v>
      </c>
      <c r="F69" s="134" t="s">
        <v>10</v>
      </c>
      <c r="G69" s="133" t="s">
        <v>124</v>
      </c>
      <c r="H69" s="135" t="s">
        <v>10</v>
      </c>
      <c r="I69" s="136">
        <f t="shared" si="0"/>
        <v>3</v>
      </c>
    </row>
    <row r="70" spans="1:10" s="130" customFormat="1" ht="13.5" thickBot="1">
      <c r="A70" s="218">
        <v>0.40625</v>
      </c>
      <c r="B70" s="184"/>
      <c r="C70" s="133" t="s">
        <v>127</v>
      </c>
      <c r="D70" s="134" t="s">
        <v>10</v>
      </c>
      <c r="E70" s="133" t="s">
        <v>130</v>
      </c>
      <c r="F70" s="134" t="s">
        <v>10</v>
      </c>
      <c r="G70" s="133" t="s">
        <v>128</v>
      </c>
      <c r="H70" s="135" t="s">
        <v>10</v>
      </c>
      <c r="I70" s="136">
        <f t="shared" si="0"/>
        <v>3</v>
      </c>
    </row>
    <row r="71" spans="1:10" s="130" customFormat="1" ht="13.5" thickBot="1">
      <c r="A71" s="218">
        <v>0.41249999999999998</v>
      </c>
      <c r="B71" s="184"/>
      <c r="C71" s="185" t="s">
        <v>135</v>
      </c>
      <c r="D71" s="134" t="s">
        <v>10</v>
      </c>
      <c r="E71" s="133" t="s">
        <v>177</v>
      </c>
      <c r="F71" s="134" t="s">
        <v>10</v>
      </c>
      <c r="G71" s="221" t="s">
        <v>178</v>
      </c>
      <c r="H71" s="135" t="s">
        <v>10</v>
      </c>
      <c r="I71" s="136">
        <v>2</v>
      </c>
      <c r="J71" s="179">
        <f>SUM(I37:I72)</f>
        <v>76</v>
      </c>
    </row>
    <row r="72" spans="1:10" s="130" customFormat="1" ht="13.5" thickBot="1">
      <c r="A72" s="219">
        <v>0.41875000000000001</v>
      </c>
      <c r="B72" s="200"/>
      <c r="C72" s="220" t="s">
        <v>134</v>
      </c>
      <c r="D72" s="187" t="s">
        <v>10</v>
      </c>
      <c r="E72" s="186" t="s">
        <v>133</v>
      </c>
      <c r="F72" s="187" t="s">
        <v>10</v>
      </c>
      <c r="G72" s="186" t="s">
        <v>132</v>
      </c>
      <c r="H72" s="188" t="s">
        <v>10</v>
      </c>
      <c r="I72" s="136">
        <v>2</v>
      </c>
      <c r="J72" s="201">
        <f>SUM(J33+J71)</f>
        <v>141</v>
      </c>
    </row>
    <row r="73" spans="1:10" s="130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</row>
    <row r="76" spans="1:10">
      <c r="J76" s="35"/>
    </row>
    <row r="77" spans="1:10">
      <c r="J77" s="35"/>
    </row>
    <row r="80" spans="1:10">
      <c r="A80" s="202"/>
      <c r="C80" s="35"/>
      <c r="E80" s="35"/>
      <c r="G80" s="35"/>
      <c r="J80" s="35"/>
    </row>
    <row r="81" spans="1:10">
      <c r="A81" s="202"/>
      <c r="C81" s="35"/>
      <c r="E81" s="35"/>
      <c r="G81" s="35"/>
      <c r="J81" s="35"/>
    </row>
    <row r="82" spans="1:10">
      <c r="A82" s="202"/>
      <c r="C82" s="35"/>
      <c r="E82" s="35"/>
      <c r="G82" s="35"/>
      <c r="J82" s="35"/>
    </row>
    <row r="83" spans="1:10">
      <c r="A83" s="202"/>
      <c r="C83" s="35"/>
      <c r="E83" s="35"/>
      <c r="G83" s="35"/>
      <c r="J83" s="35"/>
    </row>
    <row r="84" spans="1:10">
      <c r="A84" s="202"/>
      <c r="C84" s="35"/>
      <c r="E84" s="35"/>
      <c r="G84" s="35"/>
      <c r="J84" s="35"/>
    </row>
    <row r="85" spans="1:10">
      <c r="A85" s="202"/>
      <c r="C85" s="35"/>
      <c r="E85" s="35"/>
      <c r="G85" s="35"/>
      <c r="J85" s="35"/>
    </row>
    <row r="86" spans="1:10">
      <c r="A86" s="202"/>
      <c r="C86" s="35"/>
      <c r="E86" s="35"/>
      <c r="G86" s="35"/>
      <c r="J86" s="35"/>
    </row>
    <row r="87" spans="1:10">
      <c r="A87" s="202"/>
      <c r="C87" s="35"/>
      <c r="E87" s="35"/>
      <c r="G87" s="35"/>
      <c r="J87" s="35"/>
    </row>
    <row r="88" spans="1:10">
      <c r="A88" s="202"/>
      <c r="C88" s="35"/>
      <c r="E88" s="35"/>
      <c r="G88" s="35"/>
      <c r="J88" s="35"/>
    </row>
    <row r="89" spans="1:10">
      <c r="A89" s="202"/>
      <c r="C89" s="35"/>
      <c r="E89" s="35"/>
      <c r="G89" s="35"/>
      <c r="J89" s="35"/>
    </row>
    <row r="90" spans="1:10">
      <c r="A90" s="202"/>
      <c r="C90" s="35"/>
      <c r="E90" s="35"/>
      <c r="G90" s="35"/>
      <c r="J90" s="35"/>
    </row>
    <row r="91" spans="1:10">
      <c r="A91" s="202"/>
      <c r="C91" s="35"/>
      <c r="E91" s="35"/>
      <c r="G91" s="35"/>
      <c r="J91" s="35"/>
    </row>
    <row r="92" spans="1:10">
      <c r="A92" s="202"/>
      <c r="C92" s="35"/>
      <c r="E92" s="35"/>
      <c r="G92" s="35"/>
      <c r="J92" s="35"/>
    </row>
    <row r="93" spans="1:10">
      <c r="A93" s="202"/>
      <c r="C93" s="35"/>
      <c r="E93" s="35"/>
      <c r="G93" s="35"/>
      <c r="J93" s="35"/>
    </row>
    <row r="94" spans="1:10">
      <c r="A94" s="202"/>
      <c r="C94" s="35"/>
      <c r="E94" s="35"/>
      <c r="G94" s="35"/>
      <c r="J94" s="35"/>
    </row>
    <row r="95" spans="1:10">
      <c r="A95" s="202"/>
      <c r="C95" s="35"/>
      <c r="E95" s="35"/>
      <c r="G95" s="35"/>
      <c r="J95" s="35"/>
    </row>
    <row r="96" spans="1:10">
      <c r="A96" s="202"/>
      <c r="C96" s="35"/>
      <c r="E96" s="35"/>
      <c r="G96" s="35"/>
      <c r="J96" s="35"/>
    </row>
    <row r="97" spans="1:10">
      <c r="A97" s="202"/>
      <c r="C97" s="35"/>
      <c r="E97" s="35"/>
      <c r="G97" s="35"/>
      <c r="J97" s="35"/>
    </row>
    <row r="98" spans="1:10">
      <c r="A98" s="202"/>
      <c r="C98" s="35"/>
      <c r="E98" s="35"/>
      <c r="G98" s="35"/>
      <c r="J98" s="35"/>
    </row>
    <row r="99" spans="1:10">
      <c r="A99" s="202"/>
      <c r="C99" s="35"/>
      <c r="E99" s="35"/>
      <c r="G99" s="35"/>
      <c r="J99" s="35"/>
    </row>
    <row r="100" spans="1:10">
      <c r="A100" s="202"/>
      <c r="C100" s="35"/>
      <c r="E100" s="35"/>
      <c r="G100" s="35"/>
      <c r="J100" s="35"/>
    </row>
    <row r="101" spans="1:10">
      <c r="A101" s="202"/>
      <c r="C101" s="35"/>
      <c r="E101" s="35"/>
      <c r="G101" s="35"/>
      <c r="J101" s="35"/>
    </row>
    <row r="102" spans="1:10">
      <c r="A102" s="202"/>
      <c r="C102" s="35"/>
      <c r="E102" s="35"/>
      <c r="G102" s="35"/>
      <c r="J102" s="35"/>
    </row>
    <row r="103" spans="1:10">
      <c r="A103" s="202"/>
      <c r="C103" s="35"/>
      <c r="E103" s="35"/>
      <c r="G103" s="35"/>
      <c r="J103" s="35"/>
    </row>
    <row r="104" spans="1:10">
      <c r="A104" s="202"/>
      <c r="C104" s="35"/>
      <c r="E104" s="35"/>
      <c r="G104" s="35"/>
      <c r="J104" s="35"/>
    </row>
    <row r="105" spans="1:10">
      <c r="A105" s="202"/>
      <c r="C105" s="35"/>
      <c r="E105" s="35"/>
      <c r="G105" s="35"/>
      <c r="J105" s="35"/>
    </row>
    <row r="106" spans="1:10">
      <c r="A106" s="202"/>
      <c r="C106" s="35"/>
      <c r="E106" s="35"/>
      <c r="G106" s="35"/>
      <c r="J106" s="35"/>
    </row>
    <row r="107" spans="1:10">
      <c r="A107" s="202"/>
      <c r="C107" s="35"/>
      <c r="E107" s="35"/>
      <c r="G107" s="35"/>
      <c r="J107" s="35"/>
    </row>
    <row r="108" spans="1:10">
      <c r="A108" s="202"/>
      <c r="C108" s="35"/>
      <c r="E108" s="35"/>
      <c r="G108" s="35"/>
      <c r="J108" s="35"/>
    </row>
    <row r="109" spans="1:10">
      <c r="A109" s="202"/>
      <c r="C109" s="35"/>
      <c r="E109" s="35"/>
      <c r="G109" s="35"/>
      <c r="J109" s="35"/>
    </row>
    <row r="110" spans="1:10">
      <c r="A110" s="202"/>
      <c r="C110" s="35"/>
      <c r="E110" s="35"/>
      <c r="G110" s="35"/>
      <c r="J110" s="35"/>
    </row>
    <row r="111" spans="1:10">
      <c r="A111" s="202"/>
      <c r="C111" s="35"/>
      <c r="E111" s="35"/>
      <c r="G111" s="35"/>
      <c r="J111" s="35"/>
    </row>
    <row r="112" spans="1:10">
      <c r="A112" s="202"/>
      <c r="C112" s="35"/>
      <c r="E112" s="35"/>
      <c r="G112" s="35"/>
      <c r="J112" s="35"/>
    </row>
    <row r="113" spans="1:10">
      <c r="A113" s="202"/>
      <c r="C113" s="35"/>
      <c r="E113" s="35"/>
      <c r="G113" s="35"/>
      <c r="J113" s="35"/>
    </row>
    <row r="114" spans="1:10">
      <c r="A114" s="202"/>
      <c r="C114" s="35"/>
      <c r="E114" s="35"/>
      <c r="G114" s="35"/>
      <c r="J114" s="35"/>
    </row>
    <row r="115" spans="1:10">
      <c r="A115" s="202"/>
      <c r="C115" s="35"/>
      <c r="E115" s="35"/>
      <c r="G115" s="35"/>
      <c r="J115" s="35"/>
    </row>
    <row r="116" spans="1:10">
      <c r="A116" s="202"/>
      <c r="C116" s="35"/>
      <c r="E116" s="35"/>
      <c r="G116" s="35"/>
      <c r="J116" s="35"/>
    </row>
    <row r="117" spans="1:10">
      <c r="A117" s="202"/>
      <c r="C117" s="35"/>
      <c r="E117" s="35"/>
      <c r="G117" s="35"/>
      <c r="J117" s="35"/>
    </row>
    <row r="118" spans="1:10">
      <c r="A118" s="202"/>
      <c r="C118" s="35"/>
      <c r="E118" s="35"/>
      <c r="G118" s="35"/>
      <c r="J118" s="35"/>
    </row>
    <row r="119" spans="1:10">
      <c r="A119" s="202"/>
      <c r="C119" s="35"/>
      <c r="E119" s="35"/>
      <c r="G119" s="35"/>
      <c r="J119" s="35"/>
    </row>
    <row r="120" spans="1:10">
      <c r="A120" s="202"/>
      <c r="C120" s="35"/>
      <c r="E120" s="35"/>
      <c r="G120" s="35"/>
      <c r="J120" s="35"/>
    </row>
    <row r="121" spans="1:10">
      <c r="A121" s="202"/>
      <c r="C121" s="35"/>
      <c r="E121" s="35"/>
      <c r="G121" s="35"/>
      <c r="J121" s="35"/>
    </row>
    <row r="122" spans="1:10">
      <c r="A122" s="202"/>
      <c r="C122" s="35"/>
      <c r="E122" s="35"/>
      <c r="G122" s="35"/>
      <c r="J122" s="35"/>
    </row>
    <row r="123" spans="1:10">
      <c r="A123" s="202"/>
      <c r="C123" s="35"/>
      <c r="E123" s="35"/>
      <c r="G123" s="35"/>
      <c r="J123" s="35"/>
    </row>
    <row r="124" spans="1:10">
      <c r="A124" s="202"/>
      <c r="C124" s="35"/>
      <c r="E124" s="35"/>
      <c r="G124" s="35"/>
      <c r="J124" s="35"/>
    </row>
    <row r="125" spans="1:10">
      <c r="A125" s="202"/>
      <c r="C125" s="35"/>
      <c r="E125" s="35"/>
      <c r="G125" s="35"/>
      <c r="J125" s="35"/>
    </row>
    <row r="126" spans="1:10">
      <c r="A126" s="202"/>
      <c r="C126" s="35"/>
      <c r="E126" s="35"/>
      <c r="G126" s="35"/>
      <c r="J126" s="35"/>
    </row>
    <row r="127" spans="1:10">
      <c r="A127" s="202"/>
      <c r="C127" s="35"/>
      <c r="E127" s="35"/>
      <c r="G127" s="35"/>
      <c r="J127" s="35"/>
    </row>
    <row r="128" spans="1:10">
      <c r="A128" s="202"/>
      <c r="C128" s="35"/>
      <c r="E128" s="35"/>
      <c r="G128" s="35"/>
      <c r="J128" s="35"/>
    </row>
    <row r="129" spans="1:10">
      <c r="A129" s="202"/>
      <c r="C129" s="35"/>
      <c r="E129" s="35"/>
      <c r="G129" s="35"/>
      <c r="J129" s="35"/>
    </row>
    <row r="130" spans="1:10">
      <c r="A130" s="202"/>
      <c r="C130" s="35"/>
      <c r="E130" s="35"/>
      <c r="G130" s="35"/>
      <c r="J130" s="35"/>
    </row>
    <row r="131" spans="1:10">
      <c r="A131" s="202"/>
      <c r="C131" s="35"/>
      <c r="E131" s="35"/>
      <c r="G131" s="35"/>
      <c r="J131" s="35"/>
    </row>
    <row r="132" spans="1:10">
      <c r="A132" s="202"/>
      <c r="C132" s="35"/>
      <c r="E132" s="35"/>
      <c r="G132" s="35"/>
      <c r="J132" s="35"/>
    </row>
    <row r="133" spans="1:10">
      <c r="A133" s="202"/>
      <c r="C133" s="35"/>
      <c r="E133" s="35"/>
      <c r="G133" s="35"/>
      <c r="J133" s="35"/>
    </row>
    <row r="134" spans="1:10">
      <c r="A134" s="202"/>
      <c r="C134" s="35"/>
      <c r="E134" s="35"/>
      <c r="G134" s="35"/>
      <c r="J134" s="35"/>
    </row>
    <row r="135" spans="1:10">
      <c r="A135" s="202"/>
      <c r="C135" s="35"/>
      <c r="E135" s="35"/>
      <c r="G135" s="35"/>
      <c r="J135" s="35"/>
    </row>
    <row r="136" spans="1:10">
      <c r="A136" s="202"/>
      <c r="C136" s="35"/>
      <c r="E136" s="35"/>
      <c r="G136" s="35"/>
      <c r="J136" s="35"/>
    </row>
    <row r="137" spans="1:10">
      <c r="A137" s="202"/>
      <c r="C137" s="35"/>
      <c r="E137" s="35"/>
      <c r="G137" s="35"/>
      <c r="J137" s="35"/>
    </row>
    <row r="138" spans="1:10">
      <c r="A138" s="202"/>
      <c r="C138" s="35"/>
      <c r="E138" s="35"/>
      <c r="G138" s="35"/>
      <c r="J138" s="35"/>
    </row>
    <row r="139" spans="1:10">
      <c r="A139" s="202"/>
      <c r="C139" s="35"/>
      <c r="E139" s="35"/>
      <c r="G139" s="35"/>
      <c r="J139" s="35"/>
    </row>
    <row r="140" spans="1:10">
      <c r="A140" s="202"/>
      <c r="C140" s="35"/>
      <c r="E140" s="35"/>
      <c r="G140" s="35"/>
      <c r="J140" s="35"/>
    </row>
    <row r="141" spans="1:10">
      <c r="A141" s="202"/>
      <c r="C141" s="35"/>
      <c r="E141" s="35"/>
      <c r="G141" s="35"/>
      <c r="J141" s="35"/>
    </row>
    <row r="142" spans="1:10">
      <c r="A142" s="202"/>
      <c r="C142" s="35"/>
      <c r="E142" s="35"/>
      <c r="G142" s="35"/>
      <c r="J142" s="35"/>
    </row>
    <row r="143" spans="1:10">
      <c r="A143" s="202"/>
      <c r="C143" s="35"/>
      <c r="E143" s="35"/>
      <c r="G143" s="35"/>
      <c r="J143" s="35"/>
    </row>
    <row r="144" spans="1:10">
      <c r="A144" s="202"/>
      <c r="C144" s="35"/>
      <c r="E144" s="35"/>
      <c r="G144" s="35"/>
      <c r="J144" s="35"/>
    </row>
    <row r="145" spans="1:10">
      <c r="A145" s="202"/>
      <c r="C145" s="35"/>
      <c r="E145" s="35"/>
      <c r="G145" s="35"/>
      <c r="J145" s="35"/>
    </row>
    <row r="146" spans="1:10">
      <c r="A146" s="202"/>
      <c r="C146" s="35"/>
      <c r="E146" s="35"/>
      <c r="G146" s="35"/>
      <c r="J146" s="35"/>
    </row>
    <row r="147" spans="1:10">
      <c r="A147" s="202"/>
      <c r="C147" s="35"/>
      <c r="E147" s="35"/>
      <c r="G147" s="35"/>
      <c r="J147" s="35"/>
    </row>
    <row r="148" spans="1:10">
      <c r="A148" s="202"/>
      <c r="C148" s="35"/>
      <c r="E148" s="35"/>
      <c r="G148" s="35"/>
      <c r="J148" s="35"/>
    </row>
    <row r="149" spans="1:10">
      <c r="A149" s="202"/>
      <c r="C149" s="35"/>
      <c r="E149" s="35"/>
      <c r="G149" s="35"/>
      <c r="J149" s="35"/>
    </row>
    <row r="150" spans="1:10">
      <c r="A150" s="202"/>
      <c r="C150" s="35"/>
      <c r="E150" s="35"/>
      <c r="G150" s="35"/>
      <c r="J150" s="35"/>
    </row>
    <row r="151" spans="1:10">
      <c r="A151" s="202"/>
      <c r="C151" s="35"/>
      <c r="E151" s="35"/>
      <c r="G151" s="35"/>
      <c r="J151" s="35"/>
    </row>
    <row r="152" spans="1:10">
      <c r="A152" s="202"/>
      <c r="C152" s="35"/>
      <c r="E152" s="35"/>
      <c r="G152" s="35"/>
      <c r="J152" s="35"/>
    </row>
    <row r="153" spans="1:10">
      <c r="A153" s="202"/>
      <c r="C153" s="35"/>
      <c r="E153" s="35"/>
      <c r="G153" s="35"/>
      <c r="J153" s="35"/>
    </row>
  </sheetData>
  <mergeCells count="18">
    <mergeCell ref="A6:H6"/>
    <mergeCell ref="A1:H1"/>
    <mergeCell ref="A2:H2"/>
    <mergeCell ref="A3:H3"/>
    <mergeCell ref="A4:H4"/>
    <mergeCell ref="A5:H5"/>
    <mergeCell ref="A66:H66"/>
    <mergeCell ref="A7:H7"/>
    <mergeCell ref="A8:H8"/>
    <mergeCell ref="A14:H14"/>
    <mergeCell ref="A27:H27"/>
    <mergeCell ref="A35:H35"/>
    <mergeCell ref="A36:H36"/>
    <mergeCell ref="A45:H45"/>
    <mergeCell ref="A52:H52"/>
    <mergeCell ref="A57:A58"/>
    <mergeCell ref="A61:H61"/>
    <mergeCell ref="A65:H6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5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2" width="11.42578125" style="1"/>
    <col min="13" max="13" width="6.42578125" style="1" hidden="1" customWidth="1"/>
    <col min="14" max="22" width="3" style="1" hidden="1" customWidth="1"/>
    <col min="23" max="25" width="12.140625" style="1" hidden="1" customWidth="1"/>
    <col min="26" max="16384" width="11.42578125" style="1"/>
  </cols>
  <sheetData>
    <row r="1" spans="1:25" ht="30.75">
      <c r="A1" s="258" t="str">
        <f>JUV!A1</f>
        <v>NECOCHEA GOLF CLUB</v>
      </c>
      <c r="B1" s="258"/>
      <c r="C1" s="258"/>
      <c r="D1" s="258"/>
      <c r="E1" s="258"/>
      <c r="F1" s="258"/>
      <c r="G1" s="258"/>
      <c r="H1" s="258"/>
    </row>
    <row r="2" spans="1:25" ht="23.25">
      <c r="A2" s="262" t="str">
        <f>JUV!A2</f>
        <v>30° PUTTER DE ORO JUNIOR</v>
      </c>
      <c r="B2" s="262"/>
      <c r="C2" s="262"/>
      <c r="D2" s="262"/>
      <c r="E2" s="262"/>
      <c r="F2" s="262"/>
      <c r="G2" s="262"/>
      <c r="H2" s="262"/>
    </row>
    <row r="3" spans="1:25" ht="19.5">
      <c r="A3" s="259" t="s">
        <v>7</v>
      </c>
      <c r="B3" s="259"/>
      <c r="C3" s="259"/>
      <c r="D3" s="259"/>
      <c r="E3" s="259"/>
      <c r="F3" s="259"/>
      <c r="G3" s="259"/>
      <c r="H3" s="259"/>
    </row>
    <row r="4" spans="1:25" ht="26.25">
      <c r="A4" s="260" t="s">
        <v>11</v>
      </c>
      <c r="B4" s="260"/>
      <c r="C4" s="260"/>
      <c r="D4" s="260"/>
      <c r="E4" s="260"/>
      <c r="F4" s="260"/>
      <c r="G4" s="260"/>
      <c r="H4" s="260"/>
    </row>
    <row r="5" spans="1:25" ht="19.5">
      <c r="A5" s="261" t="str">
        <f>JUV!A5</f>
        <v>DOS VUELTAS DE 9 HOYOS MEDAL PLAY</v>
      </c>
      <c r="B5" s="261"/>
      <c r="C5" s="261"/>
      <c r="D5" s="261"/>
      <c r="E5" s="261"/>
      <c r="F5" s="261"/>
      <c r="G5" s="261"/>
      <c r="H5" s="261"/>
    </row>
    <row r="6" spans="1:25" ht="19.5">
      <c r="A6" s="254" t="str">
        <f>JUV!A6</f>
        <v>DOMINGO 18 DE ABRIL DE 2021</v>
      </c>
      <c r="B6" s="254"/>
      <c r="C6" s="254"/>
      <c r="D6" s="254"/>
      <c r="E6" s="254"/>
      <c r="F6" s="254"/>
      <c r="G6" s="254"/>
      <c r="H6" s="254"/>
    </row>
    <row r="7" spans="1:25" ht="19.5" thickBot="1">
      <c r="A7" s="2"/>
    </row>
    <row r="8" spans="1:25" ht="20.25" thickBot="1">
      <c r="A8" s="251" t="s">
        <v>32</v>
      </c>
      <c r="B8" s="252"/>
      <c r="C8" s="252"/>
      <c r="D8" s="252"/>
      <c r="E8" s="252"/>
      <c r="F8" s="252"/>
      <c r="G8" s="252"/>
      <c r="H8" s="253"/>
    </row>
    <row r="9" spans="1:25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12" t="s">
        <v>41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spans="1:25" ht="20.25" thickBot="1">
      <c r="A10" s="39" t="s">
        <v>74</v>
      </c>
      <c r="B10" s="65" t="s">
        <v>54</v>
      </c>
      <c r="C10" s="66">
        <v>38147</v>
      </c>
      <c r="D10" s="41">
        <v>0</v>
      </c>
      <c r="E10" s="37">
        <v>39</v>
      </c>
      <c r="F10" s="42">
        <v>37</v>
      </c>
      <c r="G10" s="229">
        <f t="shared" ref="G10:G20" si="0">SUM(E10:F10)</f>
        <v>76</v>
      </c>
      <c r="H10" s="22">
        <f t="shared" ref="H10:H20" si="1">SUM(G10-D10)</f>
        <v>76</v>
      </c>
      <c r="I10" s="28" t="s">
        <v>15</v>
      </c>
      <c r="J10"/>
      <c r="K10" s="25">
        <f t="shared" ref="K10:K20" si="2">(F10-D10*0.5)</f>
        <v>37</v>
      </c>
    </row>
    <row r="11" spans="1:25" ht="20.25" thickBot="1">
      <c r="A11" s="39" t="s">
        <v>73</v>
      </c>
      <c r="B11" s="65" t="s">
        <v>71</v>
      </c>
      <c r="C11" s="66">
        <v>38299</v>
      </c>
      <c r="D11" s="41">
        <v>-4</v>
      </c>
      <c r="E11" s="37">
        <v>42</v>
      </c>
      <c r="F11" s="42">
        <v>35</v>
      </c>
      <c r="G11" s="229">
        <f t="shared" si="0"/>
        <v>77</v>
      </c>
      <c r="H11" s="22">
        <f t="shared" si="1"/>
        <v>81</v>
      </c>
      <c r="I11" s="94" t="s">
        <v>16</v>
      </c>
      <c r="J11"/>
      <c r="K11" s="25">
        <f>(F11-D11*0.5)</f>
        <v>37</v>
      </c>
      <c r="N11" s="2"/>
      <c r="O11" s="2"/>
      <c r="P11" s="2"/>
      <c r="Q11" s="2"/>
      <c r="R11" s="2"/>
      <c r="S11" s="2"/>
      <c r="T11" s="2"/>
      <c r="U11" s="2"/>
      <c r="V11" s="2"/>
      <c r="W11" s="113" t="s">
        <v>42</v>
      </c>
      <c r="X11" s="114" t="s">
        <v>43</v>
      </c>
      <c r="Y11" s="114" t="s">
        <v>44</v>
      </c>
    </row>
    <row r="12" spans="1:25" ht="19.5">
      <c r="A12" s="39" t="s">
        <v>75</v>
      </c>
      <c r="B12" s="65" t="s">
        <v>71</v>
      </c>
      <c r="C12" s="66">
        <v>38162</v>
      </c>
      <c r="D12" s="41">
        <v>5</v>
      </c>
      <c r="E12" s="37">
        <v>38</v>
      </c>
      <c r="F12" s="42">
        <v>39</v>
      </c>
      <c r="G12" s="23">
        <f t="shared" si="0"/>
        <v>77</v>
      </c>
      <c r="H12" s="22">
        <f t="shared" si="1"/>
        <v>72</v>
      </c>
      <c r="J12"/>
      <c r="K12" s="25">
        <f>(F12-D12*0.5)</f>
        <v>36.5</v>
      </c>
      <c r="M12" s="115"/>
      <c r="N12" s="116"/>
      <c r="O12" s="116"/>
      <c r="P12" s="116"/>
      <c r="Q12" s="116"/>
      <c r="R12" s="116"/>
      <c r="S12" s="116"/>
      <c r="T12" s="116"/>
      <c r="U12" s="116"/>
      <c r="V12" s="117"/>
      <c r="W12" s="52">
        <f>SUM(N12:V12)-D12*0.5</f>
        <v>-2.5</v>
      </c>
      <c r="X12" s="118">
        <f>SUM(Q12:V12)-D12*0.33</f>
        <v>-1.6500000000000001</v>
      </c>
      <c r="Y12" s="119">
        <f>SUM(T12:V12)-D12*0.166</f>
        <v>-0.83000000000000007</v>
      </c>
    </row>
    <row r="13" spans="1:25" ht="20.25" thickBot="1">
      <c r="A13" s="39" t="s">
        <v>77</v>
      </c>
      <c r="B13" s="65" t="s">
        <v>71</v>
      </c>
      <c r="C13" s="66">
        <v>38332</v>
      </c>
      <c r="D13" s="41">
        <v>6</v>
      </c>
      <c r="E13" s="37">
        <v>44</v>
      </c>
      <c r="F13" s="42">
        <v>36</v>
      </c>
      <c r="G13" s="23">
        <f t="shared" si="0"/>
        <v>80</v>
      </c>
      <c r="H13" s="22">
        <f t="shared" si="1"/>
        <v>74</v>
      </c>
      <c r="J13" s="108"/>
      <c r="K13" s="25">
        <f t="shared" si="2"/>
        <v>33</v>
      </c>
      <c r="M13" s="120"/>
      <c r="N13" s="121"/>
      <c r="O13" s="121"/>
      <c r="P13" s="121"/>
      <c r="Q13" s="121"/>
      <c r="R13" s="121"/>
      <c r="S13" s="121"/>
      <c r="T13" s="121"/>
      <c r="U13" s="121"/>
      <c r="V13" s="122"/>
      <c r="W13" s="78">
        <f>SUM(N13:V13)-D13*0.5</f>
        <v>-3</v>
      </c>
      <c r="X13" s="123">
        <f>SUM(Q13:V13)-D13*0.33</f>
        <v>-1.98</v>
      </c>
      <c r="Y13" s="124">
        <f>SUM(T13:V13)-D13*0.166</f>
        <v>-0.996</v>
      </c>
    </row>
    <row r="14" spans="1:25" ht="19.5">
      <c r="A14" s="39" t="s">
        <v>78</v>
      </c>
      <c r="B14" s="65" t="s">
        <v>26</v>
      </c>
      <c r="C14" s="66">
        <v>38469</v>
      </c>
      <c r="D14" s="41">
        <v>8</v>
      </c>
      <c r="E14" s="37">
        <v>42</v>
      </c>
      <c r="F14" s="42">
        <v>38</v>
      </c>
      <c r="G14" s="23">
        <f t="shared" si="0"/>
        <v>80</v>
      </c>
      <c r="H14" s="22">
        <f t="shared" si="1"/>
        <v>72</v>
      </c>
      <c r="J14"/>
      <c r="K14" s="25">
        <f t="shared" si="2"/>
        <v>34</v>
      </c>
    </row>
    <row r="15" spans="1:25" ht="20.25" thickBot="1">
      <c r="A15" s="39" t="s">
        <v>76</v>
      </c>
      <c r="B15" s="65" t="s">
        <v>71</v>
      </c>
      <c r="C15" s="66">
        <v>38715</v>
      </c>
      <c r="D15" s="41">
        <v>5</v>
      </c>
      <c r="E15" s="37">
        <v>38</v>
      </c>
      <c r="F15" s="42">
        <v>42</v>
      </c>
      <c r="G15" s="23">
        <f t="shared" si="0"/>
        <v>80</v>
      </c>
      <c r="H15" s="22">
        <f t="shared" si="1"/>
        <v>75</v>
      </c>
      <c r="J15"/>
      <c r="K15" s="25">
        <f t="shared" si="2"/>
        <v>39.5</v>
      </c>
    </row>
    <row r="16" spans="1:25" ht="20.25" thickBot="1">
      <c r="A16" s="39" t="s">
        <v>80</v>
      </c>
      <c r="B16" s="65" t="s">
        <v>50</v>
      </c>
      <c r="C16" s="66">
        <v>38658</v>
      </c>
      <c r="D16" s="41">
        <v>14</v>
      </c>
      <c r="E16" s="37">
        <v>41</v>
      </c>
      <c r="F16" s="42">
        <v>40</v>
      </c>
      <c r="G16" s="23">
        <f t="shared" si="0"/>
        <v>81</v>
      </c>
      <c r="H16" s="22">
        <f t="shared" si="1"/>
        <v>67</v>
      </c>
      <c r="I16" s="106" t="s">
        <v>18</v>
      </c>
      <c r="J16"/>
      <c r="K16" s="25">
        <f t="shared" si="2"/>
        <v>33</v>
      </c>
    </row>
    <row r="17" spans="1:17" ht="19.5">
      <c r="A17" s="39" t="s">
        <v>79</v>
      </c>
      <c r="B17" s="65" t="s">
        <v>64</v>
      </c>
      <c r="C17" s="66">
        <v>38609</v>
      </c>
      <c r="D17" s="41">
        <v>11</v>
      </c>
      <c r="E17" s="37">
        <v>45</v>
      </c>
      <c r="F17" s="42">
        <v>45</v>
      </c>
      <c r="G17" s="23">
        <f t="shared" si="0"/>
        <v>90</v>
      </c>
      <c r="H17" s="22">
        <f t="shared" si="1"/>
        <v>79</v>
      </c>
      <c r="J17"/>
      <c r="K17" s="25">
        <f t="shared" si="2"/>
        <v>39.5</v>
      </c>
    </row>
    <row r="18" spans="1:17" ht="20.25" thickBot="1">
      <c r="A18" s="39" t="s">
        <v>81</v>
      </c>
      <c r="B18" s="65" t="s">
        <v>71</v>
      </c>
      <c r="C18" s="66">
        <v>38133</v>
      </c>
      <c r="D18" s="41">
        <v>15</v>
      </c>
      <c r="E18" s="37">
        <v>44</v>
      </c>
      <c r="F18" s="42">
        <v>47</v>
      </c>
      <c r="G18" s="23">
        <f t="shared" si="0"/>
        <v>91</v>
      </c>
      <c r="H18" s="22">
        <f t="shared" si="1"/>
        <v>76</v>
      </c>
      <c r="J18"/>
      <c r="K18" s="25">
        <f t="shared" si="2"/>
        <v>39.5</v>
      </c>
    </row>
    <row r="19" spans="1:17" ht="20.25" thickBot="1">
      <c r="A19" s="39" t="s">
        <v>82</v>
      </c>
      <c r="B19" s="65" t="s">
        <v>64</v>
      </c>
      <c r="C19" s="66">
        <v>38647</v>
      </c>
      <c r="D19" s="41">
        <v>25</v>
      </c>
      <c r="E19" s="37">
        <v>42</v>
      </c>
      <c r="F19" s="42">
        <v>49</v>
      </c>
      <c r="G19" s="23">
        <f t="shared" si="0"/>
        <v>91</v>
      </c>
      <c r="H19" s="22">
        <f t="shared" si="1"/>
        <v>66</v>
      </c>
      <c r="I19" s="107" t="s">
        <v>17</v>
      </c>
      <c r="J19"/>
      <c r="K19" s="25">
        <f t="shared" si="2"/>
        <v>36.5</v>
      </c>
    </row>
    <row r="20" spans="1:17" ht="20.25" thickBot="1">
      <c r="A20" s="102" t="s">
        <v>83</v>
      </c>
      <c r="B20" s="210" t="s">
        <v>64</v>
      </c>
      <c r="C20" s="211">
        <v>38079</v>
      </c>
      <c r="D20" s="212">
        <v>30</v>
      </c>
      <c r="E20" s="103">
        <v>51</v>
      </c>
      <c r="F20" s="213">
        <v>59</v>
      </c>
      <c r="G20" s="214">
        <f t="shared" si="0"/>
        <v>110</v>
      </c>
      <c r="H20" s="215">
        <f t="shared" si="1"/>
        <v>80</v>
      </c>
      <c r="J20"/>
      <c r="K20" s="25">
        <f t="shared" si="2"/>
        <v>44</v>
      </c>
      <c r="L20" s="101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1"/>
      <c r="C24" s="1"/>
      <c r="D24" s="1"/>
      <c r="E24" s="1"/>
      <c r="F24" s="1"/>
      <c r="G24" s="1"/>
      <c r="H24" s="1"/>
    </row>
    <row r="25" spans="1:17">
      <c r="B25" s="1"/>
      <c r="C25" s="1"/>
      <c r="D25" s="1"/>
      <c r="E25" s="1"/>
      <c r="F25" s="1"/>
      <c r="G25" s="1"/>
      <c r="H25" s="1"/>
    </row>
    <row r="26" spans="1:17">
      <c r="B26" s="1"/>
      <c r="C26" s="1"/>
      <c r="D26" s="1"/>
      <c r="E26" s="1"/>
      <c r="F26" s="1"/>
      <c r="G26" s="1"/>
      <c r="H26" s="1"/>
    </row>
    <row r="27" spans="1:17">
      <c r="B27" s="1"/>
      <c r="C27" s="1"/>
      <c r="D27" s="1"/>
      <c r="E27" s="1"/>
      <c r="F27" s="1"/>
      <c r="G27" s="1"/>
      <c r="H27" s="1"/>
    </row>
    <row r="28" spans="1:17">
      <c r="B28" s="1"/>
      <c r="C28" s="1"/>
      <c r="D28" s="1"/>
      <c r="E28" s="1"/>
      <c r="F28" s="1"/>
      <c r="G28" s="1"/>
      <c r="H28" s="1"/>
    </row>
    <row r="29" spans="1:17">
      <c r="B29" s="1"/>
      <c r="C29" s="1"/>
      <c r="D29" s="1"/>
      <c r="E29" s="1"/>
      <c r="F29" s="1"/>
      <c r="G29" s="1"/>
      <c r="H29" s="1"/>
    </row>
    <row r="30" spans="1:17">
      <c r="B30" s="1"/>
      <c r="C30" s="1"/>
      <c r="D30" s="1"/>
      <c r="E30" s="1"/>
      <c r="F30" s="1"/>
      <c r="G30" s="1"/>
      <c r="H30" s="1"/>
    </row>
    <row r="31" spans="1:17">
      <c r="B31" s="1"/>
      <c r="C31" s="1"/>
      <c r="D31" s="1"/>
      <c r="E31" s="1"/>
      <c r="F31" s="1"/>
      <c r="G31" s="1"/>
      <c r="H31" s="1"/>
    </row>
    <row r="32" spans="1:17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</sheetData>
  <sortState ref="A10:H20">
    <sortCondition ref="G10:G20"/>
    <sortCondition ref="F10:F20"/>
    <sortCondition ref="E10:E20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8" t="str">
        <f>JUV!A1</f>
        <v>NECOCHEA GOLF CLUB</v>
      </c>
      <c r="B1" s="258"/>
      <c r="C1" s="258"/>
      <c r="D1" s="258"/>
      <c r="E1" s="258"/>
      <c r="F1" s="258"/>
      <c r="G1" s="258"/>
      <c r="H1" s="258"/>
    </row>
    <row r="2" spans="1:11" ht="23.25">
      <c r="A2" s="262" t="str">
        <f>JUV!A2</f>
        <v>30° PUTTER DE ORO JUNIOR</v>
      </c>
      <c r="B2" s="262"/>
      <c r="C2" s="262"/>
      <c r="D2" s="262"/>
      <c r="E2" s="262"/>
      <c r="F2" s="262"/>
      <c r="G2" s="262"/>
      <c r="H2" s="262"/>
    </row>
    <row r="3" spans="1:11" ht="19.5">
      <c r="A3" s="259" t="s">
        <v>7</v>
      </c>
      <c r="B3" s="259"/>
      <c r="C3" s="259"/>
      <c r="D3" s="259"/>
      <c r="E3" s="259"/>
      <c r="F3" s="259"/>
      <c r="G3" s="259"/>
      <c r="H3" s="259"/>
    </row>
    <row r="4" spans="1:11" ht="26.25">
      <c r="A4" s="260" t="s">
        <v>11</v>
      </c>
      <c r="B4" s="260"/>
      <c r="C4" s="260"/>
      <c r="D4" s="260"/>
      <c r="E4" s="260"/>
      <c r="F4" s="260"/>
      <c r="G4" s="260"/>
      <c r="H4" s="260"/>
    </row>
    <row r="5" spans="1:11" ht="19.5">
      <c r="A5" s="261" t="str">
        <f>JUV!A5</f>
        <v>DOS VUELTAS DE 9 HOYOS MEDAL PLAY</v>
      </c>
      <c r="B5" s="261"/>
      <c r="C5" s="261"/>
      <c r="D5" s="261"/>
      <c r="E5" s="261"/>
      <c r="F5" s="261"/>
      <c r="G5" s="261"/>
      <c r="H5" s="261"/>
    </row>
    <row r="6" spans="1:11" ht="19.5">
      <c r="A6" s="254" t="str">
        <f>JUV!A6</f>
        <v>DOMINGO 18 DE ABRIL DE 2021</v>
      </c>
      <c r="B6" s="254"/>
      <c r="C6" s="254"/>
      <c r="D6" s="254"/>
      <c r="E6" s="254"/>
      <c r="F6" s="254"/>
      <c r="G6" s="254"/>
      <c r="H6" s="254"/>
    </row>
    <row r="7" spans="1:11" ht="20.25" thickBot="1">
      <c r="A7" s="125"/>
      <c r="B7" s="95"/>
      <c r="C7" s="95"/>
      <c r="D7" s="95"/>
      <c r="E7" s="95"/>
      <c r="F7" s="95"/>
      <c r="G7" s="95"/>
      <c r="H7" s="95"/>
    </row>
    <row r="8" spans="1:11" ht="20.25" thickBot="1">
      <c r="A8" s="251" t="s">
        <v>48</v>
      </c>
      <c r="B8" s="252"/>
      <c r="C8" s="252"/>
      <c r="D8" s="252"/>
      <c r="E8" s="252"/>
      <c r="F8" s="252"/>
      <c r="G8" s="252"/>
      <c r="H8" s="253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12" t="s">
        <v>41</v>
      </c>
    </row>
    <row r="10" spans="1:11" ht="20.25" thickBot="1">
      <c r="A10" s="39" t="s">
        <v>88</v>
      </c>
      <c r="B10" s="65" t="s">
        <v>71</v>
      </c>
      <c r="C10" s="66">
        <v>38874</v>
      </c>
      <c r="D10" s="41">
        <v>5</v>
      </c>
      <c r="E10" s="37">
        <v>38</v>
      </c>
      <c r="F10" s="42">
        <v>33</v>
      </c>
      <c r="G10" s="229">
        <f t="shared" ref="G10:G24" si="0">SUM(E10:F10)</f>
        <v>71</v>
      </c>
      <c r="H10" s="22">
        <f t="shared" ref="H10:H24" si="1">SUM(G10-D10)</f>
        <v>66</v>
      </c>
      <c r="I10" s="28" t="s">
        <v>15</v>
      </c>
      <c r="K10" s="25">
        <f t="shared" ref="K10:K24" si="2">(F10-D10*0.5)</f>
        <v>30.5</v>
      </c>
    </row>
    <row r="11" spans="1:11" ht="20.25" thickBot="1">
      <c r="A11" s="39" t="s">
        <v>84</v>
      </c>
      <c r="B11" s="65" t="s">
        <v>54</v>
      </c>
      <c r="C11" s="66">
        <v>38884</v>
      </c>
      <c r="D11" s="41">
        <v>1</v>
      </c>
      <c r="E11" s="37">
        <v>38</v>
      </c>
      <c r="F11" s="42">
        <v>35</v>
      </c>
      <c r="G11" s="229">
        <f t="shared" si="0"/>
        <v>73</v>
      </c>
      <c r="H11" s="22">
        <f t="shared" si="1"/>
        <v>72</v>
      </c>
      <c r="I11" s="94" t="s">
        <v>16</v>
      </c>
      <c r="K11" s="25">
        <f t="shared" si="2"/>
        <v>34.5</v>
      </c>
    </row>
    <row r="12" spans="1:11" ht="20.25" thickBot="1">
      <c r="A12" s="39" t="s">
        <v>86</v>
      </c>
      <c r="B12" s="65" t="s">
        <v>26</v>
      </c>
      <c r="C12" s="66">
        <v>39105</v>
      </c>
      <c r="D12" s="41">
        <v>3</v>
      </c>
      <c r="E12" s="37">
        <v>40</v>
      </c>
      <c r="F12" s="42">
        <v>35</v>
      </c>
      <c r="G12" s="23">
        <f t="shared" si="0"/>
        <v>75</v>
      </c>
      <c r="H12" s="22">
        <f t="shared" si="1"/>
        <v>72</v>
      </c>
      <c r="I12" s="107" t="s">
        <v>17</v>
      </c>
      <c r="K12" s="25">
        <f t="shared" si="2"/>
        <v>33.5</v>
      </c>
    </row>
    <row r="13" spans="1:11" ht="20.25" thickBot="1">
      <c r="A13" s="39" t="s">
        <v>87</v>
      </c>
      <c r="B13" s="65" t="s">
        <v>71</v>
      </c>
      <c r="C13" s="66">
        <v>38888</v>
      </c>
      <c r="D13" s="41">
        <v>4</v>
      </c>
      <c r="E13" s="37">
        <v>38</v>
      </c>
      <c r="F13" s="42">
        <v>38</v>
      </c>
      <c r="G13" s="23">
        <f t="shared" si="0"/>
        <v>76</v>
      </c>
      <c r="H13" s="22">
        <f t="shared" si="1"/>
        <v>72</v>
      </c>
      <c r="I13" s="107" t="s">
        <v>18</v>
      </c>
      <c r="K13" s="25">
        <f t="shared" si="2"/>
        <v>36</v>
      </c>
    </row>
    <row r="14" spans="1:11" ht="19.5">
      <c r="A14" s="39" t="s">
        <v>89</v>
      </c>
      <c r="B14" s="65" t="s">
        <v>26</v>
      </c>
      <c r="C14" s="66">
        <v>38888</v>
      </c>
      <c r="D14" s="41">
        <v>5</v>
      </c>
      <c r="E14" s="37">
        <v>40</v>
      </c>
      <c r="F14" s="42">
        <v>38</v>
      </c>
      <c r="G14" s="23">
        <f t="shared" si="0"/>
        <v>78</v>
      </c>
      <c r="H14" s="22">
        <f t="shared" si="1"/>
        <v>73</v>
      </c>
      <c r="K14" s="25">
        <f t="shared" si="2"/>
        <v>35.5</v>
      </c>
    </row>
    <row r="15" spans="1:11" ht="19.5">
      <c r="A15" s="39" t="s">
        <v>90</v>
      </c>
      <c r="B15" s="65" t="s">
        <v>64</v>
      </c>
      <c r="C15" s="66">
        <v>38792</v>
      </c>
      <c r="D15" s="41">
        <v>7</v>
      </c>
      <c r="E15" s="37">
        <v>41</v>
      </c>
      <c r="F15" s="42">
        <v>40</v>
      </c>
      <c r="G15" s="23">
        <f t="shared" si="0"/>
        <v>81</v>
      </c>
      <c r="H15" s="22">
        <f t="shared" si="1"/>
        <v>74</v>
      </c>
      <c r="K15" s="25">
        <f t="shared" si="2"/>
        <v>36.5</v>
      </c>
    </row>
    <row r="16" spans="1:11" ht="19.5">
      <c r="A16" s="39" t="s">
        <v>91</v>
      </c>
      <c r="B16" s="65" t="s">
        <v>62</v>
      </c>
      <c r="C16" s="66">
        <v>39257</v>
      </c>
      <c r="D16" s="41">
        <v>8</v>
      </c>
      <c r="E16" s="37">
        <v>39</v>
      </c>
      <c r="F16" s="42">
        <v>42</v>
      </c>
      <c r="G16" s="23">
        <f t="shared" si="0"/>
        <v>81</v>
      </c>
      <c r="H16" s="22">
        <f t="shared" si="1"/>
        <v>73</v>
      </c>
      <c r="K16" s="25">
        <f t="shared" si="2"/>
        <v>38</v>
      </c>
    </row>
    <row r="17" spans="1:11" ht="19.5">
      <c r="A17" s="39" t="s">
        <v>92</v>
      </c>
      <c r="B17" s="65" t="s">
        <v>93</v>
      </c>
      <c r="C17" s="66">
        <v>39044</v>
      </c>
      <c r="D17" s="41">
        <v>8</v>
      </c>
      <c r="E17" s="37">
        <v>45</v>
      </c>
      <c r="F17" s="42">
        <v>38</v>
      </c>
      <c r="G17" s="23">
        <f t="shared" si="0"/>
        <v>83</v>
      </c>
      <c r="H17" s="22">
        <f t="shared" si="1"/>
        <v>75</v>
      </c>
      <c r="K17" s="25">
        <f t="shared" si="2"/>
        <v>34</v>
      </c>
    </row>
    <row r="18" spans="1:11" ht="19.5">
      <c r="A18" s="39" t="s">
        <v>85</v>
      </c>
      <c r="B18" s="65" t="s">
        <v>64</v>
      </c>
      <c r="C18" s="66">
        <v>38952</v>
      </c>
      <c r="D18" s="41">
        <v>3</v>
      </c>
      <c r="E18" s="37">
        <v>43</v>
      </c>
      <c r="F18" s="42">
        <v>41</v>
      </c>
      <c r="G18" s="23">
        <f t="shared" si="0"/>
        <v>84</v>
      </c>
      <c r="H18" s="22">
        <f t="shared" si="1"/>
        <v>81</v>
      </c>
      <c r="K18" s="25">
        <f t="shared" si="2"/>
        <v>39.5</v>
      </c>
    </row>
    <row r="19" spans="1:11" ht="19.5">
      <c r="A19" s="39" t="s">
        <v>94</v>
      </c>
      <c r="B19" s="65" t="s">
        <v>71</v>
      </c>
      <c r="C19" s="66">
        <v>38880</v>
      </c>
      <c r="D19" s="41">
        <v>10</v>
      </c>
      <c r="E19" s="37">
        <v>50</v>
      </c>
      <c r="F19" s="42">
        <v>39</v>
      </c>
      <c r="G19" s="23">
        <f t="shared" si="0"/>
        <v>89</v>
      </c>
      <c r="H19" s="22">
        <f t="shared" si="1"/>
        <v>79</v>
      </c>
      <c r="K19" s="25">
        <f t="shared" si="2"/>
        <v>34</v>
      </c>
    </row>
    <row r="20" spans="1:11" ht="19.5">
      <c r="A20" s="39" t="s">
        <v>95</v>
      </c>
      <c r="B20" s="65" t="s">
        <v>64</v>
      </c>
      <c r="C20" s="66">
        <v>39205</v>
      </c>
      <c r="D20" s="41">
        <v>13</v>
      </c>
      <c r="E20" s="37">
        <v>48</v>
      </c>
      <c r="F20" s="42">
        <v>41</v>
      </c>
      <c r="G20" s="23">
        <f t="shared" si="0"/>
        <v>89</v>
      </c>
      <c r="H20" s="22">
        <f t="shared" si="1"/>
        <v>76</v>
      </c>
      <c r="K20" s="25">
        <f t="shared" si="2"/>
        <v>34.5</v>
      </c>
    </row>
    <row r="21" spans="1:11" ht="19.5">
      <c r="A21" s="39" t="s">
        <v>96</v>
      </c>
      <c r="B21" s="65" t="s">
        <v>50</v>
      </c>
      <c r="C21" s="66">
        <v>38873</v>
      </c>
      <c r="D21" s="41">
        <v>18</v>
      </c>
      <c r="E21" s="37">
        <v>44</v>
      </c>
      <c r="F21" s="42">
        <v>52</v>
      </c>
      <c r="G21" s="23">
        <f t="shared" si="0"/>
        <v>96</v>
      </c>
      <c r="H21" s="22">
        <f t="shared" si="1"/>
        <v>78</v>
      </c>
      <c r="K21" s="25">
        <f t="shared" si="2"/>
        <v>43</v>
      </c>
    </row>
    <row r="22" spans="1:11" ht="19.5">
      <c r="A22" s="39" t="s">
        <v>98</v>
      </c>
      <c r="B22" s="65" t="s">
        <v>54</v>
      </c>
      <c r="C22" s="66">
        <v>39183</v>
      </c>
      <c r="D22" s="41">
        <v>25</v>
      </c>
      <c r="E22" s="37">
        <v>54</v>
      </c>
      <c r="F22" s="42">
        <v>47</v>
      </c>
      <c r="G22" s="23">
        <f t="shared" si="0"/>
        <v>101</v>
      </c>
      <c r="H22" s="22">
        <f t="shared" si="1"/>
        <v>76</v>
      </c>
      <c r="K22" s="25">
        <f t="shared" si="2"/>
        <v>34.5</v>
      </c>
    </row>
    <row r="23" spans="1:11" ht="19.5">
      <c r="A23" s="39" t="s">
        <v>97</v>
      </c>
      <c r="B23" s="65" t="s">
        <v>71</v>
      </c>
      <c r="C23" s="66">
        <v>39381</v>
      </c>
      <c r="D23" s="41">
        <v>21</v>
      </c>
      <c r="E23" s="37">
        <v>51</v>
      </c>
      <c r="F23" s="42">
        <v>50</v>
      </c>
      <c r="G23" s="23">
        <f t="shared" si="0"/>
        <v>101</v>
      </c>
      <c r="H23" s="22">
        <f t="shared" si="1"/>
        <v>80</v>
      </c>
      <c r="K23" s="25">
        <f t="shared" si="2"/>
        <v>39.5</v>
      </c>
    </row>
    <row r="24" spans="1:11" ht="20.25" thickBot="1">
      <c r="A24" s="102" t="s">
        <v>99</v>
      </c>
      <c r="B24" s="210" t="s">
        <v>71</v>
      </c>
      <c r="C24" s="211">
        <v>38937</v>
      </c>
      <c r="D24" s="212">
        <v>32</v>
      </c>
      <c r="E24" s="103">
        <v>56</v>
      </c>
      <c r="F24" s="213">
        <v>57</v>
      </c>
      <c r="G24" s="214">
        <f t="shared" si="0"/>
        <v>113</v>
      </c>
      <c r="H24" s="215">
        <f t="shared" si="1"/>
        <v>81</v>
      </c>
      <c r="K24" s="25">
        <f t="shared" si="2"/>
        <v>41</v>
      </c>
    </row>
    <row r="25" spans="1:11" ht="20.25" thickBot="1">
      <c r="A25" s="85"/>
      <c r="B25" s="86"/>
      <c r="C25" s="87"/>
      <c r="D25" s="88"/>
      <c r="E25" s="89"/>
      <c r="F25" s="89"/>
      <c r="G25" s="1"/>
      <c r="H25" s="90"/>
    </row>
    <row r="26" spans="1:11" ht="20.25" thickBot="1">
      <c r="A26" s="251" t="s">
        <v>33</v>
      </c>
      <c r="B26" s="252"/>
      <c r="C26" s="252"/>
      <c r="D26" s="252"/>
      <c r="E26" s="252"/>
      <c r="F26" s="252"/>
      <c r="G26" s="252"/>
      <c r="H26" s="253"/>
    </row>
    <row r="27" spans="1:11" ht="20.25" thickBot="1">
      <c r="A27" s="4" t="s">
        <v>6</v>
      </c>
      <c r="B27" s="9" t="s">
        <v>9</v>
      </c>
      <c r="C27" s="9" t="s">
        <v>21</v>
      </c>
      <c r="D27" s="4" t="s">
        <v>1</v>
      </c>
      <c r="E27" s="4" t="s">
        <v>2</v>
      </c>
      <c r="F27" s="20" t="s">
        <v>3</v>
      </c>
      <c r="G27" s="19" t="s">
        <v>4</v>
      </c>
      <c r="H27" s="21" t="s">
        <v>5</v>
      </c>
      <c r="K27" s="112" t="s">
        <v>41</v>
      </c>
    </row>
    <row r="28" spans="1:11" ht="20.25" thickBot="1">
      <c r="A28" s="39" t="s">
        <v>100</v>
      </c>
      <c r="B28" s="65" t="s">
        <v>62</v>
      </c>
      <c r="C28" s="66">
        <v>38873</v>
      </c>
      <c r="D28" s="41">
        <v>1</v>
      </c>
      <c r="E28" s="37">
        <v>43</v>
      </c>
      <c r="F28" s="42">
        <v>35</v>
      </c>
      <c r="G28" s="229">
        <f t="shared" ref="G28:G38" si="3">SUM(E28:F28)</f>
        <v>78</v>
      </c>
      <c r="H28" s="22">
        <f t="shared" ref="H28:H38" si="4">SUM(G28-D28)</f>
        <v>77</v>
      </c>
      <c r="I28" s="28" t="s">
        <v>15</v>
      </c>
      <c r="K28" s="25">
        <f t="shared" ref="K28:K38" si="5">(F28-D28*0.5)</f>
        <v>34.5</v>
      </c>
    </row>
    <row r="29" spans="1:11" ht="20.25" thickBot="1">
      <c r="A29" s="39" t="s">
        <v>101</v>
      </c>
      <c r="B29" s="65" t="s">
        <v>62</v>
      </c>
      <c r="C29" s="66">
        <v>38986</v>
      </c>
      <c r="D29" s="41">
        <v>3</v>
      </c>
      <c r="E29" s="37">
        <v>42</v>
      </c>
      <c r="F29" s="42">
        <v>39</v>
      </c>
      <c r="G29" s="229">
        <f t="shared" si="3"/>
        <v>81</v>
      </c>
      <c r="H29" s="22">
        <f t="shared" si="4"/>
        <v>78</v>
      </c>
      <c r="I29" s="28" t="s">
        <v>16</v>
      </c>
      <c r="K29" s="25">
        <f t="shared" si="5"/>
        <v>37.5</v>
      </c>
    </row>
    <row r="30" spans="1:11" ht="20.25" thickBot="1">
      <c r="A30" s="39" t="s">
        <v>105</v>
      </c>
      <c r="B30" s="65" t="s">
        <v>71</v>
      </c>
      <c r="C30" s="66">
        <v>38887</v>
      </c>
      <c r="D30" s="41">
        <v>16</v>
      </c>
      <c r="E30" s="37">
        <v>46</v>
      </c>
      <c r="F30" s="42">
        <v>38</v>
      </c>
      <c r="G30" s="23">
        <f t="shared" si="3"/>
        <v>84</v>
      </c>
      <c r="H30" s="22">
        <f t="shared" si="4"/>
        <v>68</v>
      </c>
      <c r="I30" s="107" t="s">
        <v>17</v>
      </c>
      <c r="K30" s="25">
        <f t="shared" si="5"/>
        <v>30</v>
      </c>
    </row>
    <row r="31" spans="1:11" ht="19.5">
      <c r="A31" s="39" t="s">
        <v>104</v>
      </c>
      <c r="B31" s="65" t="s">
        <v>64</v>
      </c>
      <c r="C31" s="66">
        <v>38821</v>
      </c>
      <c r="D31" s="41">
        <v>12</v>
      </c>
      <c r="E31" s="37">
        <v>43</v>
      </c>
      <c r="F31" s="42">
        <v>43</v>
      </c>
      <c r="G31" s="23">
        <f t="shared" si="3"/>
        <v>86</v>
      </c>
      <c r="H31" s="22">
        <f t="shared" si="4"/>
        <v>74</v>
      </c>
      <c r="K31" s="25">
        <f t="shared" si="5"/>
        <v>37</v>
      </c>
    </row>
    <row r="32" spans="1:11" ht="20.25" thickBot="1">
      <c r="A32" s="39" t="s">
        <v>103</v>
      </c>
      <c r="B32" s="65" t="s">
        <v>64</v>
      </c>
      <c r="C32" s="66">
        <v>38803</v>
      </c>
      <c r="D32" s="41">
        <v>8</v>
      </c>
      <c r="E32" s="37">
        <v>47</v>
      </c>
      <c r="F32" s="42">
        <v>40</v>
      </c>
      <c r="G32" s="23">
        <f t="shared" si="3"/>
        <v>87</v>
      </c>
      <c r="H32" s="22">
        <f t="shared" si="4"/>
        <v>79</v>
      </c>
      <c r="K32" s="25">
        <f t="shared" si="5"/>
        <v>36</v>
      </c>
    </row>
    <row r="33" spans="1:11" ht="20.25" thickBot="1">
      <c r="A33" s="39" t="s">
        <v>106</v>
      </c>
      <c r="B33" s="65" t="s">
        <v>26</v>
      </c>
      <c r="C33" s="66">
        <v>38885</v>
      </c>
      <c r="D33" s="41">
        <v>17</v>
      </c>
      <c r="E33" s="37">
        <v>46</v>
      </c>
      <c r="F33" s="42">
        <v>41</v>
      </c>
      <c r="G33" s="23">
        <f t="shared" si="3"/>
        <v>87</v>
      </c>
      <c r="H33" s="22">
        <f t="shared" si="4"/>
        <v>70</v>
      </c>
      <c r="I33" s="107" t="s">
        <v>18</v>
      </c>
      <c r="K33" s="25">
        <f t="shared" si="5"/>
        <v>32.5</v>
      </c>
    </row>
    <row r="34" spans="1:11" ht="19.5">
      <c r="A34" s="39" t="s">
        <v>102</v>
      </c>
      <c r="B34" s="65" t="s">
        <v>26</v>
      </c>
      <c r="C34" s="66">
        <v>38989</v>
      </c>
      <c r="D34" s="41">
        <v>7</v>
      </c>
      <c r="E34" s="37">
        <v>41</v>
      </c>
      <c r="F34" s="42">
        <v>46</v>
      </c>
      <c r="G34" s="23">
        <f t="shared" si="3"/>
        <v>87</v>
      </c>
      <c r="H34" s="22">
        <f t="shared" si="4"/>
        <v>80</v>
      </c>
      <c r="K34" s="25">
        <f t="shared" si="5"/>
        <v>42.5</v>
      </c>
    </row>
    <row r="35" spans="1:11" ht="19.5">
      <c r="A35" s="39" t="s">
        <v>108</v>
      </c>
      <c r="B35" s="65" t="s">
        <v>71</v>
      </c>
      <c r="C35" s="66">
        <v>38798</v>
      </c>
      <c r="D35" s="41">
        <v>30</v>
      </c>
      <c r="E35" s="37">
        <v>58</v>
      </c>
      <c r="F35" s="42">
        <v>48</v>
      </c>
      <c r="G35" s="23">
        <f t="shared" si="3"/>
        <v>106</v>
      </c>
      <c r="H35" s="22">
        <f t="shared" si="4"/>
        <v>76</v>
      </c>
      <c r="K35" s="25">
        <f t="shared" si="5"/>
        <v>33</v>
      </c>
    </row>
    <row r="36" spans="1:11" ht="19.5">
      <c r="A36" s="39" t="s">
        <v>109</v>
      </c>
      <c r="B36" s="65" t="s">
        <v>64</v>
      </c>
      <c r="C36" s="66">
        <v>39932</v>
      </c>
      <c r="D36" s="41">
        <v>31</v>
      </c>
      <c r="E36" s="37">
        <v>56</v>
      </c>
      <c r="F36" s="42">
        <v>51</v>
      </c>
      <c r="G36" s="23">
        <f t="shared" si="3"/>
        <v>107</v>
      </c>
      <c r="H36" s="22">
        <f t="shared" si="4"/>
        <v>76</v>
      </c>
      <c r="K36" s="25">
        <f t="shared" si="5"/>
        <v>35.5</v>
      </c>
    </row>
    <row r="37" spans="1:11" ht="19.5">
      <c r="A37" s="39" t="s">
        <v>110</v>
      </c>
      <c r="B37" s="65" t="s">
        <v>71</v>
      </c>
      <c r="C37" s="66">
        <v>39023</v>
      </c>
      <c r="D37" s="41">
        <v>36</v>
      </c>
      <c r="E37" s="37">
        <v>57</v>
      </c>
      <c r="F37" s="42">
        <v>51</v>
      </c>
      <c r="G37" s="23">
        <f t="shared" si="3"/>
        <v>108</v>
      </c>
      <c r="H37" s="22">
        <f t="shared" si="4"/>
        <v>72</v>
      </c>
      <c r="K37" s="25">
        <f t="shared" si="5"/>
        <v>33</v>
      </c>
    </row>
    <row r="38" spans="1:11" ht="20.25" thickBot="1">
      <c r="A38" s="102" t="s">
        <v>107</v>
      </c>
      <c r="B38" s="210" t="s">
        <v>54</v>
      </c>
      <c r="C38" s="211">
        <v>39142</v>
      </c>
      <c r="D38" s="212">
        <v>29</v>
      </c>
      <c r="E38" s="103">
        <v>64</v>
      </c>
      <c r="F38" s="213">
        <v>52</v>
      </c>
      <c r="G38" s="214">
        <f t="shared" si="3"/>
        <v>116</v>
      </c>
      <c r="H38" s="215">
        <f t="shared" si="4"/>
        <v>87</v>
      </c>
      <c r="K38" s="25">
        <f t="shared" si="5"/>
        <v>37.5</v>
      </c>
    </row>
  </sheetData>
  <sortState ref="A28:H38">
    <sortCondition ref="G28:G38"/>
    <sortCondition ref="F28:F38"/>
    <sortCondition ref="E28:E38"/>
  </sortState>
  <mergeCells count="8">
    <mergeCell ref="A26:H26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5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8" t="str">
        <f>JUV!A1</f>
        <v>NECOCHEA GOLF CLUB</v>
      </c>
      <c r="B1" s="258"/>
      <c r="C1" s="258"/>
      <c r="D1" s="258"/>
      <c r="E1" s="258"/>
      <c r="F1" s="258"/>
      <c r="G1" s="258"/>
      <c r="H1" s="258"/>
    </row>
    <row r="2" spans="1:11" ht="23.25">
      <c r="A2" s="262" t="str">
        <f>JUV!A2</f>
        <v>30° PUTTER DE ORO JUNIOR</v>
      </c>
      <c r="B2" s="262"/>
      <c r="C2" s="262"/>
      <c r="D2" s="262"/>
      <c r="E2" s="262"/>
      <c r="F2" s="262"/>
      <c r="G2" s="262"/>
      <c r="H2" s="262"/>
    </row>
    <row r="3" spans="1:11" ht="19.5">
      <c r="A3" s="259" t="s">
        <v>7</v>
      </c>
      <c r="B3" s="259"/>
      <c r="C3" s="259"/>
      <c r="D3" s="259"/>
      <c r="E3" s="259"/>
      <c r="F3" s="259"/>
      <c r="G3" s="259"/>
      <c r="H3" s="259"/>
    </row>
    <row r="4" spans="1:11" ht="26.25">
      <c r="A4" s="260" t="s">
        <v>11</v>
      </c>
      <c r="B4" s="260"/>
      <c r="C4" s="260"/>
      <c r="D4" s="260"/>
      <c r="E4" s="260"/>
      <c r="F4" s="260"/>
      <c r="G4" s="260"/>
      <c r="H4" s="260"/>
    </row>
    <row r="5" spans="1:11" ht="19.5">
      <c r="A5" s="261" t="str">
        <f>JUV!A5</f>
        <v>DOS VUELTAS DE 9 HOYOS MEDAL PLAY</v>
      </c>
      <c r="B5" s="261"/>
      <c r="C5" s="261"/>
      <c r="D5" s="261"/>
      <c r="E5" s="261"/>
      <c r="F5" s="261"/>
      <c r="G5" s="261"/>
      <c r="H5" s="261"/>
    </row>
    <row r="6" spans="1:11" ht="19.5">
      <c r="A6" s="254" t="str">
        <f>JUV!A6</f>
        <v>DOMINGO 18 DE ABRIL DE 2021</v>
      </c>
      <c r="B6" s="254"/>
      <c r="C6" s="254"/>
      <c r="D6" s="254"/>
      <c r="E6" s="254"/>
      <c r="F6" s="254"/>
      <c r="G6" s="254"/>
      <c r="H6" s="254"/>
    </row>
    <row r="7" spans="1:11" ht="20.25" thickBot="1">
      <c r="A7" s="263" t="s">
        <v>29</v>
      </c>
      <c r="B7" s="263"/>
      <c r="C7" s="263"/>
      <c r="D7" s="263"/>
      <c r="E7" s="263"/>
      <c r="F7" s="263"/>
      <c r="G7" s="263"/>
      <c r="H7" s="263"/>
    </row>
    <row r="8" spans="1:11" ht="20.25" thickBot="1">
      <c r="A8" s="251" t="s">
        <v>34</v>
      </c>
      <c r="B8" s="252"/>
      <c r="C8" s="252"/>
      <c r="D8" s="252"/>
      <c r="E8" s="252"/>
      <c r="F8" s="252"/>
      <c r="G8" s="252"/>
      <c r="H8" s="253"/>
    </row>
    <row r="9" spans="1:11" s="3" customFormat="1" ht="20.25" thickBot="1">
      <c r="A9" s="15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12" t="s">
        <v>41</v>
      </c>
    </row>
    <row r="10" spans="1:11" ht="20.25" thickBot="1">
      <c r="A10" s="39" t="s">
        <v>115</v>
      </c>
      <c r="B10" s="65" t="s">
        <v>64</v>
      </c>
      <c r="C10" s="66">
        <v>39770</v>
      </c>
      <c r="D10" s="41">
        <v>15</v>
      </c>
      <c r="E10" s="37">
        <v>41</v>
      </c>
      <c r="F10" s="42">
        <v>37</v>
      </c>
      <c r="G10" s="229">
        <f t="shared" ref="G10:G22" si="0">SUM(E10:F10)</f>
        <v>78</v>
      </c>
      <c r="H10" s="22">
        <f t="shared" ref="H10:H22" si="1">SUM(G10-D10)</f>
        <v>63</v>
      </c>
      <c r="I10" s="28" t="s">
        <v>15</v>
      </c>
      <c r="K10" s="25">
        <f t="shared" ref="K10:K22" si="2">(F10-D10*0.5)</f>
        <v>29.5</v>
      </c>
    </row>
    <row r="11" spans="1:11" ht="20.25" thickBot="1">
      <c r="A11" s="39" t="s">
        <v>111</v>
      </c>
      <c r="B11" s="65" t="s">
        <v>50</v>
      </c>
      <c r="C11" s="66">
        <v>39469</v>
      </c>
      <c r="D11" s="41">
        <v>6</v>
      </c>
      <c r="E11" s="37">
        <v>44</v>
      </c>
      <c r="F11" s="42">
        <v>41</v>
      </c>
      <c r="G11" s="229">
        <f t="shared" si="0"/>
        <v>85</v>
      </c>
      <c r="H11" s="22">
        <f t="shared" si="1"/>
        <v>79</v>
      </c>
      <c r="I11" s="28" t="s">
        <v>16</v>
      </c>
      <c r="K11" s="25">
        <f t="shared" si="2"/>
        <v>38</v>
      </c>
    </row>
    <row r="12" spans="1:11" ht="19.5">
      <c r="A12" s="39" t="s">
        <v>117</v>
      </c>
      <c r="B12" s="65" t="s">
        <v>50</v>
      </c>
      <c r="C12" s="66">
        <v>39867</v>
      </c>
      <c r="D12" s="41">
        <v>17</v>
      </c>
      <c r="E12" s="37">
        <v>45</v>
      </c>
      <c r="F12" s="42">
        <v>41</v>
      </c>
      <c r="G12" s="23">
        <f t="shared" si="0"/>
        <v>86</v>
      </c>
      <c r="H12" s="22">
        <f t="shared" si="1"/>
        <v>69</v>
      </c>
      <c r="K12" s="25">
        <f>(F12-D12*0.5)</f>
        <v>32.5</v>
      </c>
    </row>
    <row r="13" spans="1:11" ht="19.5">
      <c r="A13" s="39" t="s">
        <v>116</v>
      </c>
      <c r="B13" s="65" t="s">
        <v>71</v>
      </c>
      <c r="C13" s="66">
        <v>40007</v>
      </c>
      <c r="D13" s="41">
        <v>16</v>
      </c>
      <c r="E13" s="37">
        <v>45</v>
      </c>
      <c r="F13" s="42">
        <v>41</v>
      </c>
      <c r="G13" s="23">
        <f t="shared" si="0"/>
        <v>86</v>
      </c>
      <c r="H13" s="22">
        <f t="shared" si="1"/>
        <v>70</v>
      </c>
      <c r="K13" s="25">
        <f>(F13-D13*0.5)</f>
        <v>33</v>
      </c>
    </row>
    <row r="14" spans="1:11" ht="19.5">
      <c r="A14" s="39" t="s">
        <v>113</v>
      </c>
      <c r="B14" s="65" t="s">
        <v>54</v>
      </c>
      <c r="C14" s="66">
        <v>39689</v>
      </c>
      <c r="D14" s="41">
        <v>14</v>
      </c>
      <c r="E14" s="37">
        <v>44</v>
      </c>
      <c r="F14" s="42">
        <v>43</v>
      </c>
      <c r="G14" s="23">
        <f t="shared" si="0"/>
        <v>87</v>
      </c>
      <c r="H14" s="22">
        <f t="shared" si="1"/>
        <v>73</v>
      </c>
      <c r="K14" s="25">
        <f t="shared" si="2"/>
        <v>36</v>
      </c>
    </row>
    <row r="15" spans="1:11" ht="19.5">
      <c r="A15" s="39" t="s">
        <v>112</v>
      </c>
      <c r="B15" s="65" t="s">
        <v>64</v>
      </c>
      <c r="C15" s="66">
        <v>39638</v>
      </c>
      <c r="D15" s="41">
        <v>14</v>
      </c>
      <c r="E15" s="37">
        <v>45</v>
      </c>
      <c r="F15" s="42">
        <v>42</v>
      </c>
      <c r="G15" s="23">
        <f t="shared" si="0"/>
        <v>87</v>
      </c>
      <c r="H15" s="22">
        <f t="shared" si="1"/>
        <v>73</v>
      </c>
      <c r="K15" s="25">
        <f t="shared" si="2"/>
        <v>35</v>
      </c>
    </row>
    <row r="16" spans="1:11" ht="19.5">
      <c r="A16" s="39" t="s">
        <v>114</v>
      </c>
      <c r="B16" s="65" t="s">
        <v>50</v>
      </c>
      <c r="C16" s="66">
        <v>39699</v>
      </c>
      <c r="D16" s="41">
        <v>15</v>
      </c>
      <c r="E16" s="37">
        <v>42</v>
      </c>
      <c r="F16" s="42">
        <v>47</v>
      </c>
      <c r="G16" s="23">
        <f t="shared" si="0"/>
        <v>89</v>
      </c>
      <c r="H16" s="22">
        <f t="shared" si="1"/>
        <v>74</v>
      </c>
      <c r="K16" s="25">
        <f t="shared" si="2"/>
        <v>39.5</v>
      </c>
    </row>
    <row r="17" spans="1:11" ht="20.25" thickBot="1">
      <c r="A17" s="39" t="s">
        <v>119</v>
      </c>
      <c r="B17" s="65" t="s">
        <v>50</v>
      </c>
      <c r="C17" s="66">
        <v>39791</v>
      </c>
      <c r="D17" s="41">
        <v>19</v>
      </c>
      <c r="E17" s="37">
        <v>40</v>
      </c>
      <c r="F17" s="42">
        <v>45</v>
      </c>
      <c r="G17" s="23">
        <f t="shared" si="0"/>
        <v>85</v>
      </c>
      <c r="H17" s="22">
        <f t="shared" si="1"/>
        <v>66</v>
      </c>
      <c r="K17" s="25">
        <f t="shared" si="2"/>
        <v>35.5</v>
      </c>
    </row>
    <row r="18" spans="1:11" ht="20.25" thickBot="1">
      <c r="A18" s="39" t="s">
        <v>121</v>
      </c>
      <c r="B18" s="65" t="s">
        <v>71</v>
      </c>
      <c r="C18" s="66">
        <v>40413</v>
      </c>
      <c r="D18" s="41">
        <v>25</v>
      </c>
      <c r="E18" s="37">
        <v>48</v>
      </c>
      <c r="F18" s="42">
        <v>43</v>
      </c>
      <c r="G18" s="23">
        <f t="shared" si="0"/>
        <v>91</v>
      </c>
      <c r="H18" s="22">
        <f t="shared" si="1"/>
        <v>66</v>
      </c>
      <c r="I18" s="32" t="s">
        <v>18</v>
      </c>
      <c r="K18" s="25">
        <f t="shared" si="2"/>
        <v>30.5</v>
      </c>
    </row>
    <row r="19" spans="1:11" ht="19.5">
      <c r="A19" s="39" t="s">
        <v>120</v>
      </c>
      <c r="B19" s="65" t="s">
        <v>64</v>
      </c>
      <c r="C19" s="66">
        <v>39755</v>
      </c>
      <c r="D19" s="41">
        <v>21</v>
      </c>
      <c r="E19" s="37">
        <v>46</v>
      </c>
      <c r="F19" s="42">
        <v>47</v>
      </c>
      <c r="G19" s="23">
        <f t="shared" si="0"/>
        <v>93</v>
      </c>
      <c r="H19" s="22">
        <f t="shared" si="1"/>
        <v>72</v>
      </c>
      <c r="K19" s="25">
        <f t="shared" si="2"/>
        <v>36.5</v>
      </c>
    </row>
    <row r="20" spans="1:11" ht="20.25" thickBot="1">
      <c r="A20" s="39" t="s">
        <v>118</v>
      </c>
      <c r="B20" s="65" t="s">
        <v>71</v>
      </c>
      <c r="C20" s="66">
        <v>39914</v>
      </c>
      <c r="D20" s="41">
        <v>18</v>
      </c>
      <c r="E20" s="37">
        <v>49</v>
      </c>
      <c r="F20" s="42">
        <v>45</v>
      </c>
      <c r="G20" s="23">
        <f t="shared" si="0"/>
        <v>94</v>
      </c>
      <c r="H20" s="22">
        <f t="shared" si="1"/>
        <v>76</v>
      </c>
      <c r="K20" s="25">
        <f t="shared" si="2"/>
        <v>36</v>
      </c>
    </row>
    <row r="21" spans="1:11" ht="20.25" thickBot="1">
      <c r="A21" s="39" t="s">
        <v>123</v>
      </c>
      <c r="B21" s="65" t="s">
        <v>50</v>
      </c>
      <c r="C21" s="66">
        <v>39577</v>
      </c>
      <c r="D21" s="41">
        <v>48</v>
      </c>
      <c r="E21" s="37">
        <v>51</v>
      </c>
      <c r="F21" s="42">
        <v>50</v>
      </c>
      <c r="G21" s="23">
        <f t="shared" si="0"/>
        <v>101</v>
      </c>
      <c r="H21" s="22">
        <f t="shared" si="1"/>
        <v>53</v>
      </c>
      <c r="I21" s="32" t="s">
        <v>17</v>
      </c>
      <c r="K21" s="25">
        <f t="shared" si="2"/>
        <v>26</v>
      </c>
    </row>
    <row r="22" spans="1:11" ht="20.25" thickBot="1">
      <c r="A22" s="102" t="s">
        <v>122</v>
      </c>
      <c r="B22" s="210" t="s">
        <v>64</v>
      </c>
      <c r="C22" s="211">
        <v>39785</v>
      </c>
      <c r="D22" s="212">
        <v>36</v>
      </c>
      <c r="E22" s="103">
        <v>59</v>
      </c>
      <c r="F22" s="213">
        <v>52</v>
      </c>
      <c r="G22" s="214">
        <f t="shared" si="0"/>
        <v>111</v>
      </c>
      <c r="H22" s="215">
        <f t="shared" si="1"/>
        <v>75</v>
      </c>
      <c r="K22" s="25">
        <f t="shared" si="2"/>
        <v>34</v>
      </c>
    </row>
    <row r="23" spans="1:11">
      <c r="D23" s="1"/>
      <c r="E23" s="1"/>
      <c r="F23" s="1"/>
      <c r="G23" s="1"/>
      <c r="H23" s="1"/>
    </row>
    <row r="24" spans="1:11">
      <c r="D24" s="1"/>
      <c r="E24" s="1"/>
      <c r="F24" s="1"/>
      <c r="G24" s="1"/>
      <c r="H24" s="1"/>
    </row>
    <row r="25" spans="1:11">
      <c r="D25" s="1"/>
      <c r="E25" s="1"/>
      <c r="F25" s="1"/>
      <c r="G25" s="1"/>
      <c r="H25" s="1"/>
    </row>
    <row r="26" spans="1:11">
      <c r="D26" s="1"/>
      <c r="E26" s="1"/>
      <c r="F26" s="1"/>
      <c r="G26" s="1"/>
      <c r="H26" s="1"/>
    </row>
    <row r="27" spans="1:11">
      <c r="D27" s="1"/>
      <c r="E27" s="1"/>
      <c r="F27" s="1"/>
      <c r="G27" s="1"/>
      <c r="H27" s="1"/>
    </row>
    <row r="28" spans="1:11">
      <c r="D28" s="1"/>
      <c r="E28" s="1"/>
      <c r="F28" s="1"/>
      <c r="G28" s="1"/>
      <c r="H28" s="1"/>
    </row>
    <row r="29" spans="1:11">
      <c r="D29" s="1"/>
      <c r="E29" s="1"/>
      <c r="F29" s="1"/>
      <c r="G29" s="1"/>
      <c r="H29" s="1"/>
    </row>
    <row r="30" spans="1:11">
      <c r="D30" s="1"/>
      <c r="E30" s="1"/>
      <c r="F30" s="1"/>
      <c r="G30" s="1"/>
      <c r="H30" s="1"/>
    </row>
    <row r="31" spans="1:11">
      <c r="D31" s="1"/>
      <c r="E31" s="1"/>
      <c r="F31" s="1"/>
      <c r="G31" s="1"/>
      <c r="H31" s="1"/>
    </row>
    <row r="32" spans="1:11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</sheetData>
  <sortState ref="A12:K13">
    <sortCondition ref="K12:K13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8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258" t="str">
        <f>JUV!A1</f>
        <v>NECOCHEA GOLF CLUB</v>
      </c>
      <c r="B1" s="258"/>
      <c r="C1" s="258"/>
      <c r="D1" s="258"/>
    </row>
    <row r="2" spans="1:14" ht="23.25">
      <c r="A2" s="262" t="str">
        <f>JUV!A2</f>
        <v>30° PUTTER DE ORO JUNIOR</v>
      </c>
      <c r="B2" s="262"/>
      <c r="C2" s="262"/>
      <c r="D2" s="262"/>
    </row>
    <row r="3" spans="1:14" ht="19.5">
      <c r="A3" s="259" t="s">
        <v>7</v>
      </c>
      <c r="B3" s="259"/>
      <c r="C3" s="259"/>
      <c r="D3" s="259"/>
    </row>
    <row r="4" spans="1:14" ht="26.25">
      <c r="A4" s="260" t="s">
        <v>12</v>
      </c>
      <c r="B4" s="260"/>
      <c r="C4" s="260"/>
      <c r="D4" s="260"/>
    </row>
    <row r="5" spans="1:14" ht="19.5">
      <c r="A5" s="261" t="s">
        <v>14</v>
      </c>
      <c r="B5" s="261"/>
      <c r="C5" s="261"/>
      <c r="D5" s="261"/>
    </row>
    <row r="6" spans="1:14" ht="19.5">
      <c r="A6" s="254" t="str">
        <f>JUV!A6</f>
        <v>DOMINGO 18 DE ABRIL DE 2021</v>
      </c>
      <c r="B6" s="254"/>
      <c r="C6" s="254"/>
      <c r="D6" s="254"/>
    </row>
    <row r="7" spans="1:14" ht="20.25" thickBot="1">
      <c r="A7" s="11"/>
      <c r="B7" s="11"/>
      <c r="C7" s="11"/>
      <c r="D7" s="11"/>
    </row>
    <row r="8" spans="1:14" ht="20.25" thickBot="1">
      <c r="A8" s="251" t="s">
        <v>35</v>
      </c>
      <c r="B8" s="252"/>
      <c r="C8" s="252"/>
      <c r="D8" s="253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39" t="s">
        <v>127</v>
      </c>
      <c r="B10" s="37" t="s">
        <v>62</v>
      </c>
      <c r="C10" s="38">
        <v>40175</v>
      </c>
      <c r="D10" s="40">
        <v>46</v>
      </c>
      <c r="E10" s="80" t="s">
        <v>20</v>
      </c>
      <c r="H10" s="79"/>
      <c r="I10" s="79"/>
      <c r="J10" s="79"/>
      <c r="K10" s="79"/>
    </row>
    <row r="11" spans="1:14" ht="20.25" thickBot="1">
      <c r="A11" s="39" t="s">
        <v>124</v>
      </c>
      <c r="B11" s="37" t="s">
        <v>54</v>
      </c>
      <c r="C11" s="38">
        <v>39819</v>
      </c>
      <c r="D11" s="40">
        <v>48</v>
      </c>
      <c r="E11" s="80" t="s">
        <v>22</v>
      </c>
      <c r="H11" s="79"/>
      <c r="I11" s="83"/>
      <c r="J11" s="83"/>
      <c r="K11" s="83"/>
      <c r="L11" s="83"/>
      <c r="M11" s="83"/>
    </row>
    <row r="12" spans="1:14" ht="20.25" thickBot="1">
      <c r="A12" s="39" t="s">
        <v>227</v>
      </c>
      <c r="B12" s="37" t="s">
        <v>54</v>
      </c>
      <c r="C12" s="38">
        <v>39994</v>
      </c>
      <c r="D12" s="40">
        <v>51</v>
      </c>
      <c r="E12" s="80" t="s">
        <v>23</v>
      </c>
    </row>
    <row r="13" spans="1:14" ht="19.5">
      <c r="A13" s="39" t="s">
        <v>228</v>
      </c>
      <c r="B13" s="37" t="s">
        <v>129</v>
      </c>
      <c r="C13" s="38">
        <v>39643</v>
      </c>
      <c r="D13" s="40">
        <v>51</v>
      </c>
      <c r="F13" s="1"/>
    </row>
    <row r="14" spans="1:14" ht="19.5">
      <c r="A14" s="39" t="s">
        <v>126</v>
      </c>
      <c r="B14" s="37" t="s">
        <v>62</v>
      </c>
      <c r="C14" s="38">
        <v>39762</v>
      </c>
      <c r="D14" s="40">
        <v>53</v>
      </c>
      <c r="F14" s="1"/>
    </row>
    <row r="15" spans="1:14" ht="19.5">
      <c r="A15" s="39" t="s">
        <v>130</v>
      </c>
      <c r="B15" s="37" t="s">
        <v>71</v>
      </c>
      <c r="C15" s="38">
        <v>39913</v>
      </c>
      <c r="D15" s="40">
        <v>59</v>
      </c>
      <c r="F15" s="1"/>
    </row>
    <row r="16" spans="1:14" ht="20.25" thickBot="1">
      <c r="A16" s="102" t="s">
        <v>131</v>
      </c>
      <c r="B16" s="103" t="s">
        <v>50</v>
      </c>
      <c r="C16" s="109">
        <v>39774</v>
      </c>
      <c r="D16" s="110">
        <v>66</v>
      </c>
      <c r="F16" s="1"/>
    </row>
    <row r="17" spans="1:6" ht="19.5" thickBot="1">
      <c r="B17" s="1"/>
      <c r="C17" s="1"/>
      <c r="D17" s="1"/>
      <c r="F17" s="1"/>
    </row>
    <row r="18" spans="1:6" ht="20.25" thickBot="1">
      <c r="A18" s="251" t="s">
        <v>36</v>
      </c>
      <c r="B18" s="252"/>
      <c r="C18" s="252"/>
      <c r="D18" s="253"/>
    </row>
    <row r="19" spans="1:6" ht="20.25" thickBot="1">
      <c r="A19" s="4" t="s">
        <v>6</v>
      </c>
      <c r="B19" s="7" t="s">
        <v>9</v>
      </c>
      <c r="C19" s="7" t="s">
        <v>21</v>
      </c>
      <c r="D19" s="4" t="s">
        <v>8</v>
      </c>
    </row>
    <row r="20" spans="1:6" ht="20.25" thickBot="1">
      <c r="A20" s="39" t="s">
        <v>132</v>
      </c>
      <c r="B20" s="37" t="s">
        <v>62</v>
      </c>
      <c r="C20" s="38">
        <v>39869</v>
      </c>
      <c r="D20" s="40">
        <v>51</v>
      </c>
      <c r="E20" s="80" t="s">
        <v>20</v>
      </c>
    </row>
    <row r="21" spans="1:6" ht="20.25" thickBot="1">
      <c r="A21" s="39" t="s">
        <v>133</v>
      </c>
      <c r="B21" s="37" t="s">
        <v>54</v>
      </c>
      <c r="C21" s="38">
        <v>39744</v>
      </c>
      <c r="D21" s="40">
        <v>78</v>
      </c>
      <c r="E21" s="80" t="s">
        <v>22</v>
      </c>
    </row>
    <row r="22" spans="1:6" ht="19.5">
      <c r="A22" s="39" t="s">
        <v>135</v>
      </c>
      <c r="B22" s="37" t="s">
        <v>26</v>
      </c>
      <c r="C22" s="38">
        <v>39865</v>
      </c>
      <c r="D22" s="40">
        <v>85</v>
      </c>
    </row>
    <row r="23" spans="1:6" ht="20.25" thickBot="1">
      <c r="A23" s="208" t="s">
        <v>134</v>
      </c>
      <c r="B23" s="103" t="s">
        <v>62</v>
      </c>
      <c r="C23" s="109">
        <v>39591</v>
      </c>
      <c r="D23" s="209" t="s">
        <v>10</v>
      </c>
    </row>
    <row r="24" spans="1:6">
      <c r="D24" s="1"/>
    </row>
    <row r="25" spans="1:6">
      <c r="D25" s="1"/>
    </row>
    <row r="26" spans="1:6">
      <c r="D26" s="1"/>
    </row>
    <row r="27" spans="1:6">
      <c r="D27" s="1"/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</sheetData>
  <sortState ref="A20:D23">
    <sortCondition ref="D20:D23"/>
  </sortState>
  <mergeCells count="8">
    <mergeCell ref="A18:D18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3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3" ht="30.75">
      <c r="A1" s="258" t="str">
        <f>JUV!A1</f>
        <v>NECOCHEA GOLF CLUB</v>
      </c>
      <c r="B1" s="258"/>
      <c r="C1" s="258"/>
      <c r="D1" s="258"/>
    </row>
    <row r="2" spans="1:13" ht="23.25">
      <c r="A2" s="262" t="str">
        <f>JUV!A2</f>
        <v>30° PUTTER DE ORO JUNIOR</v>
      </c>
      <c r="B2" s="262"/>
      <c r="C2" s="262"/>
      <c r="D2" s="262"/>
    </row>
    <row r="3" spans="1:13" ht="19.5">
      <c r="A3" s="259" t="s">
        <v>7</v>
      </c>
      <c r="B3" s="259"/>
      <c r="C3" s="259"/>
      <c r="D3" s="259"/>
    </row>
    <row r="4" spans="1:13" ht="26.25">
      <c r="A4" s="260" t="s">
        <v>12</v>
      </c>
      <c r="B4" s="260"/>
      <c r="C4" s="260"/>
      <c r="D4" s="260"/>
    </row>
    <row r="5" spans="1:13" ht="19.5">
      <c r="A5" s="261" t="s">
        <v>14</v>
      </c>
      <c r="B5" s="261"/>
      <c r="C5" s="261"/>
      <c r="D5" s="261"/>
    </row>
    <row r="6" spans="1:13" ht="20.25" thickBot="1">
      <c r="A6" s="254" t="str">
        <f>JUV!A6</f>
        <v>DOMINGO 18 DE ABRIL DE 2021</v>
      </c>
      <c r="B6" s="254"/>
      <c r="C6" s="254"/>
      <c r="D6" s="254"/>
    </row>
    <row r="7" spans="1:13" ht="18.95" customHeight="1" thickBot="1">
      <c r="A7" s="251" t="s">
        <v>37</v>
      </c>
      <c r="B7" s="252"/>
      <c r="C7" s="252"/>
      <c r="D7" s="253"/>
    </row>
    <row r="8" spans="1:13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3" ht="18.95" customHeight="1" thickBot="1">
      <c r="A9" s="39" t="s">
        <v>137</v>
      </c>
      <c r="B9" s="37" t="s">
        <v>71</v>
      </c>
      <c r="C9" s="38">
        <v>40437</v>
      </c>
      <c r="D9" s="40">
        <v>45</v>
      </c>
      <c r="E9" s="26" t="s">
        <v>20</v>
      </c>
      <c r="F9" s="27"/>
      <c r="H9" s="79"/>
      <c r="I9" s="79"/>
      <c r="J9" s="79"/>
      <c r="K9" s="79"/>
      <c r="L9" s="79"/>
    </row>
    <row r="10" spans="1:13" ht="18.95" customHeight="1" thickBot="1">
      <c r="A10" s="39" t="s">
        <v>152</v>
      </c>
      <c r="B10" s="37" t="s">
        <v>26</v>
      </c>
      <c r="C10" s="38">
        <v>40451</v>
      </c>
      <c r="D10" s="40">
        <v>49</v>
      </c>
      <c r="E10" s="26" t="s">
        <v>22</v>
      </c>
      <c r="F10" s="27"/>
      <c r="H10" s="79"/>
      <c r="I10" s="79"/>
      <c r="J10" s="126"/>
      <c r="K10" s="126"/>
      <c r="L10" s="126"/>
      <c r="M10" s="126"/>
    </row>
    <row r="11" spans="1:13" ht="18.95" customHeight="1" thickBot="1">
      <c r="A11" s="39" t="s">
        <v>235</v>
      </c>
      <c r="B11" s="37" t="s">
        <v>62</v>
      </c>
      <c r="C11" s="38">
        <v>40280</v>
      </c>
      <c r="D11" s="40">
        <v>50</v>
      </c>
      <c r="E11" s="26" t="s">
        <v>23</v>
      </c>
      <c r="F11" s="27"/>
      <c r="H11" s="79"/>
      <c r="I11" s="79"/>
      <c r="J11" s="126"/>
      <c r="K11" s="126"/>
      <c r="L11" s="126"/>
      <c r="M11" s="126"/>
    </row>
    <row r="12" spans="1:13" ht="18.95" customHeight="1">
      <c r="A12" s="39" t="s">
        <v>234</v>
      </c>
      <c r="B12" s="37" t="s">
        <v>64</v>
      </c>
      <c r="C12" s="38">
        <v>40522</v>
      </c>
      <c r="D12" s="40">
        <v>50</v>
      </c>
      <c r="F12" s="27"/>
      <c r="H12" s="79"/>
      <c r="I12" s="79"/>
      <c r="J12" s="126"/>
      <c r="K12" s="126"/>
      <c r="L12" s="126"/>
      <c r="M12" s="126"/>
    </row>
    <row r="13" spans="1:13" ht="18.95" customHeight="1">
      <c r="A13" s="39" t="s">
        <v>136</v>
      </c>
      <c r="B13" s="37" t="s">
        <v>50</v>
      </c>
      <c r="C13" s="38">
        <v>40766</v>
      </c>
      <c r="D13" s="40">
        <v>51</v>
      </c>
      <c r="F13" s="27"/>
      <c r="J13" s="126"/>
      <c r="K13" s="126"/>
      <c r="L13" s="126"/>
      <c r="M13" s="126"/>
    </row>
    <row r="14" spans="1:13" ht="18.95" customHeight="1">
      <c r="A14" s="39" t="s">
        <v>138</v>
      </c>
      <c r="B14" s="37" t="s">
        <v>71</v>
      </c>
      <c r="C14" s="38">
        <v>40360</v>
      </c>
      <c r="D14" s="40">
        <v>56</v>
      </c>
      <c r="F14" s="27"/>
    </row>
    <row r="15" spans="1:13" ht="18.95" customHeight="1">
      <c r="A15" s="39" t="s">
        <v>146</v>
      </c>
      <c r="B15" s="37" t="s">
        <v>50</v>
      </c>
      <c r="C15" s="38">
        <v>40304</v>
      </c>
      <c r="D15" s="40">
        <v>57</v>
      </c>
      <c r="F15" s="27"/>
    </row>
    <row r="16" spans="1:13" ht="18.95" customHeight="1">
      <c r="A16" s="39" t="s">
        <v>147</v>
      </c>
      <c r="B16" s="37" t="s">
        <v>52</v>
      </c>
      <c r="C16" s="38">
        <v>40518</v>
      </c>
      <c r="D16" s="40">
        <v>57</v>
      </c>
      <c r="F16" s="27"/>
    </row>
    <row r="17" spans="1:6" ht="18.95" customHeight="1">
      <c r="A17" s="39" t="s">
        <v>140</v>
      </c>
      <c r="B17" s="37" t="s">
        <v>50</v>
      </c>
      <c r="C17" s="38">
        <v>40430</v>
      </c>
      <c r="D17" s="40">
        <v>58</v>
      </c>
      <c r="F17" s="27"/>
    </row>
    <row r="18" spans="1:6" ht="18.95" customHeight="1">
      <c r="A18" s="39" t="s">
        <v>143</v>
      </c>
      <c r="B18" s="37" t="s">
        <v>50</v>
      </c>
      <c r="C18" s="38">
        <v>40862</v>
      </c>
      <c r="D18" s="40">
        <v>60</v>
      </c>
      <c r="F18" s="27"/>
    </row>
    <row r="19" spans="1:6" ht="18.95" customHeight="1">
      <c r="A19" s="39" t="s">
        <v>142</v>
      </c>
      <c r="B19" s="37" t="s">
        <v>71</v>
      </c>
      <c r="C19" s="38">
        <v>40791</v>
      </c>
      <c r="D19" s="40">
        <v>64</v>
      </c>
      <c r="F19" s="27"/>
    </row>
    <row r="20" spans="1:6" ht="18.95" customHeight="1">
      <c r="A20" s="39" t="s">
        <v>144</v>
      </c>
      <c r="B20" s="37" t="s">
        <v>64</v>
      </c>
      <c r="C20" s="38">
        <v>40722</v>
      </c>
      <c r="D20" s="40">
        <v>64</v>
      </c>
      <c r="F20" s="27"/>
    </row>
    <row r="21" spans="1:6" ht="18.95" customHeight="1">
      <c r="A21" s="39" t="s">
        <v>145</v>
      </c>
      <c r="B21" s="37" t="s">
        <v>50</v>
      </c>
      <c r="C21" s="38">
        <v>40518</v>
      </c>
      <c r="D21" s="40">
        <v>70</v>
      </c>
      <c r="F21" s="27"/>
    </row>
    <row r="22" spans="1:6" ht="18.95" customHeight="1">
      <c r="A22" s="39" t="s">
        <v>148</v>
      </c>
      <c r="B22" s="37" t="s">
        <v>52</v>
      </c>
      <c r="C22" s="38">
        <v>40786</v>
      </c>
      <c r="D22" s="40">
        <v>71</v>
      </c>
      <c r="F22" s="27"/>
    </row>
    <row r="23" spans="1:6" ht="18.95" customHeight="1">
      <c r="A23" s="39" t="s">
        <v>153</v>
      </c>
      <c r="B23" s="37" t="s">
        <v>50</v>
      </c>
      <c r="C23" s="38">
        <v>40567</v>
      </c>
      <c r="D23" s="40">
        <v>80</v>
      </c>
      <c r="F23" s="27"/>
    </row>
    <row r="24" spans="1:6" ht="18.95" customHeight="1">
      <c r="A24" s="39" t="s">
        <v>150</v>
      </c>
      <c r="B24" s="37" t="s">
        <v>52</v>
      </c>
      <c r="C24" s="38">
        <v>40210</v>
      </c>
      <c r="D24" s="40">
        <v>85</v>
      </c>
      <c r="F24" s="27"/>
    </row>
    <row r="25" spans="1:6" ht="18.95" customHeight="1">
      <c r="A25" s="39" t="s">
        <v>151</v>
      </c>
      <c r="B25" s="37" t="s">
        <v>52</v>
      </c>
      <c r="C25" s="38">
        <v>40235</v>
      </c>
      <c r="D25" s="40">
        <v>86</v>
      </c>
      <c r="F25" s="27"/>
    </row>
    <row r="26" spans="1:6" ht="18.95" customHeight="1" thickBot="1">
      <c r="A26" s="102" t="s">
        <v>149</v>
      </c>
      <c r="B26" s="103" t="s">
        <v>26</v>
      </c>
      <c r="C26" s="109">
        <v>40198</v>
      </c>
      <c r="D26" s="110">
        <v>88</v>
      </c>
      <c r="F26" s="27"/>
    </row>
    <row r="27" spans="1:6" ht="18.95" customHeight="1" thickBot="1">
      <c r="D27" s="1"/>
    </row>
    <row r="28" spans="1:6" ht="18.95" customHeight="1" thickBot="1">
      <c r="A28" s="251" t="s">
        <v>38</v>
      </c>
      <c r="B28" s="252"/>
      <c r="C28" s="252"/>
      <c r="D28" s="253"/>
    </row>
    <row r="29" spans="1:6" s="3" customFormat="1" ht="18.95" customHeight="1" thickBot="1">
      <c r="A29" s="4" t="s">
        <v>6</v>
      </c>
      <c r="B29" s="7" t="s">
        <v>9</v>
      </c>
      <c r="C29" s="7" t="s">
        <v>21</v>
      </c>
      <c r="D29" s="4" t="s">
        <v>8</v>
      </c>
      <c r="F29" s="27"/>
    </row>
    <row r="30" spans="1:6" ht="18.95" customHeight="1" thickBot="1">
      <c r="A30" s="39" t="s">
        <v>154</v>
      </c>
      <c r="B30" s="37" t="s">
        <v>54</v>
      </c>
      <c r="C30" s="38">
        <v>40439</v>
      </c>
      <c r="D30" s="40">
        <v>53</v>
      </c>
      <c r="E30" s="26" t="s">
        <v>20</v>
      </c>
      <c r="F30" s="27"/>
    </row>
    <row r="31" spans="1:6" ht="18.95" customHeight="1" thickBot="1">
      <c r="A31" s="39" t="s">
        <v>156</v>
      </c>
      <c r="B31" s="37" t="s">
        <v>64</v>
      </c>
      <c r="C31" s="38">
        <v>40326</v>
      </c>
      <c r="D31" s="40">
        <v>56</v>
      </c>
      <c r="E31" s="26" t="s">
        <v>22</v>
      </c>
      <c r="F31" s="27"/>
    </row>
    <row r="32" spans="1:6" ht="18.95" customHeight="1" thickBot="1">
      <c r="A32" s="39" t="s">
        <v>155</v>
      </c>
      <c r="B32" s="37" t="s">
        <v>64</v>
      </c>
      <c r="C32" s="38">
        <v>40616</v>
      </c>
      <c r="D32" s="40">
        <v>66</v>
      </c>
      <c r="E32" s="26" t="s">
        <v>23</v>
      </c>
      <c r="F32" s="27"/>
    </row>
    <row r="33" spans="1:4" ht="19.5">
      <c r="A33" s="39" t="s">
        <v>158</v>
      </c>
      <c r="B33" s="37" t="s">
        <v>71</v>
      </c>
      <c r="C33" s="38">
        <v>40470</v>
      </c>
      <c r="D33" s="40">
        <v>73</v>
      </c>
    </row>
    <row r="34" spans="1:4" ht="20.25" thickBot="1">
      <c r="A34" s="102" t="s">
        <v>157</v>
      </c>
      <c r="B34" s="103" t="s">
        <v>50</v>
      </c>
      <c r="C34" s="109">
        <v>40546</v>
      </c>
      <c r="D34" s="110">
        <v>74</v>
      </c>
    </row>
    <row r="35" spans="1:4">
      <c r="D35" s="1"/>
    </row>
    <row r="36" spans="1:4">
      <c r="D36" s="1"/>
    </row>
    <row r="37" spans="1:4">
      <c r="D37" s="1"/>
    </row>
    <row r="38" spans="1:4"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</sheetData>
  <sortState ref="A30:D34">
    <sortCondition ref="D30:D34"/>
  </sortState>
  <mergeCells count="8">
    <mergeCell ref="A28:D28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4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258" t="str">
        <f>JUV!A1</f>
        <v>NECOCHEA GOLF CLUB</v>
      </c>
      <c r="B1" s="258"/>
      <c r="C1" s="258"/>
      <c r="D1" s="258"/>
    </row>
    <row r="2" spans="1:14" ht="23.25">
      <c r="A2" s="262" t="str">
        <f>JUV!A2</f>
        <v>30° PUTTER DE ORO JUNIOR</v>
      </c>
      <c r="B2" s="262"/>
      <c r="C2" s="262"/>
      <c r="D2" s="262"/>
    </row>
    <row r="3" spans="1:14" ht="19.5">
      <c r="A3" s="259" t="s">
        <v>7</v>
      </c>
      <c r="B3" s="259"/>
      <c r="C3" s="259"/>
      <c r="D3" s="259"/>
    </row>
    <row r="4" spans="1:14" ht="26.25">
      <c r="A4" s="260" t="s">
        <v>12</v>
      </c>
      <c r="B4" s="260"/>
      <c r="C4" s="260"/>
      <c r="D4" s="260"/>
    </row>
    <row r="5" spans="1:14" ht="19.5">
      <c r="A5" s="261" t="s">
        <v>14</v>
      </c>
      <c r="B5" s="261"/>
      <c r="C5" s="261"/>
      <c r="D5" s="261"/>
    </row>
    <row r="6" spans="1:14" ht="19.5">
      <c r="A6" s="254" t="str">
        <f>JUV!A6</f>
        <v>DOMINGO 18 DE ABRIL DE 2021</v>
      </c>
      <c r="B6" s="254"/>
      <c r="C6" s="254"/>
      <c r="D6" s="254"/>
    </row>
    <row r="7" spans="1:14" ht="20.25" thickBot="1">
      <c r="A7" s="10"/>
      <c r="B7" s="10"/>
      <c r="C7" s="10"/>
      <c r="D7" s="10"/>
    </row>
    <row r="8" spans="1:14" ht="20.25" thickBot="1">
      <c r="A8" s="251" t="s">
        <v>39</v>
      </c>
      <c r="B8" s="252"/>
      <c r="C8" s="252"/>
      <c r="D8" s="253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160</v>
      </c>
      <c r="B10" s="37" t="s">
        <v>52</v>
      </c>
      <c r="C10" s="38">
        <v>41277</v>
      </c>
      <c r="D10" s="40">
        <v>41</v>
      </c>
      <c r="E10" s="26" t="s">
        <v>20</v>
      </c>
      <c r="F10" s="27"/>
      <c r="G10" s="74"/>
      <c r="J10" s="97"/>
      <c r="K10" s="97"/>
      <c r="L10" s="97"/>
      <c r="M10" s="97"/>
      <c r="N10" s="97"/>
    </row>
    <row r="11" spans="1:14" ht="20.25" thickBot="1">
      <c r="A11" s="39" t="s">
        <v>161</v>
      </c>
      <c r="B11" s="37" t="s">
        <v>64</v>
      </c>
      <c r="C11" s="38">
        <v>41123</v>
      </c>
      <c r="D11" s="40">
        <v>42</v>
      </c>
      <c r="E11" s="26" t="s">
        <v>22</v>
      </c>
      <c r="F11" s="27"/>
      <c r="G11" s="74"/>
      <c r="J11" s="97"/>
      <c r="K11" s="97"/>
      <c r="L11" s="97"/>
      <c r="M11" s="97"/>
      <c r="N11" s="97"/>
    </row>
    <row r="12" spans="1:14" ht="20.25" thickBot="1">
      <c r="A12" s="39" t="s">
        <v>159</v>
      </c>
      <c r="B12" s="37" t="s">
        <v>71</v>
      </c>
      <c r="C12" s="38">
        <v>40952</v>
      </c>
      <c r="D12" s="40">
        <v>43</v>
      </c>
      <c r="E12" s="26" t="s">
        <v>23</v>
      </c>
      <c r="F12" s="27"/>
      <c r="G12" s="74"/>
      <c r="J12" s="97"/>
      <c r="K12" s="97"/>
      <c r="L12" s="97"/>
      <c r="M12" s="97"/>
      <c r="N12" s="97"/>
    </row>
    <row r="13" spans="1:14" ht="19.5">
      <c r="A13" s="39" t="s">
        <v>162</v>
      </c>
      <c r="B13" s="37" t="s">
        <v>50</v>
      </c>
      <c r="C13" s="38">
        <v>41137</v>
      </c>
      <c r="D13" s="40">
        <v>48</v>
      </c>
      <c r="F13" s="27"/>
      <c r="G13" s="96"/>
      <c r="J13" s="97"/>
      <c r="K13" s="97"/>
      <c r="L13" s="97"/>
      <c r="M13" s="97"/>
      <c r="N13" s="97"/>
    </row>
    <row r="14" spans="1:14" ht="19.5">
      <c r="A14" s="39" t="s">
        <v>163</v>
      </c>
      <c r="B14" s="37" t="s">
        <v>71</v>
      </c>
      <c r="C14" s="38">
        <v>41730</v>
      </c>
      <c r="D14" s="40">
        <v>57</v>
      </c>
      <c r="F14" s="27"/>
      <c r="G14" s="96"/>
    </row>
    <row r="15" spans="1:14" ht="19.5">
      <c r="A15" s="39" t="s">
        <v>165</v>
      </c>
      <c r="B15" s="37" t="s">
        <v>71</v>
      </c>
      <c r="C15" s="38">
        <v>40955</v>
      </c>
      <c r="D15" s="40">
        <v>57</v>
      </c>
      <c r="F15" s="27"/>
      <c r="G15" s="96"/>
    </row>
    <row r="16" spans="1:14" ht="19.5">
      <c r="A16" s="39" t="s">
        <v>166</v>
      </c>
      <c r="B16" s="37" t="s">
        <v>71</v>
      </c>
      <c r="C16" s="38">
        <v>41184</v>
      </c>
      <c r="D16" s="40">
        <v>63</v>
      </c>
      <c r="F16" s="27"/>
      <c r="G16" s="96"/>
    </row>
    <row r="17" spans="1:7" ht="19.5">
      <c r="A17" s="39" t="s">
        <v>164</v>
      </c>
      <c r="B17" s="37" t="s">
        <v>50</v>
      </c>
      <c r="C17" s="38">
        <v>40937</v>
      </c>
      <c r="D17" s="40">
        <v>65</v>
      </c>
      <c r="F17" s="27"/>
      <c r="G17" s="96"/>
    </row>
    <row r="18" spans="1:7" ht="19.5">
      <c r="A18" s="39" t="s">
        <v>167</v>
      </c>
      <c r="B18" s="37" t="s">
        <v>52</v>
      </c>
      <c r="C18" s="38">
        <v>41409</v>
      </c>
      <c r="D18" s="40">
        <v>68</v>
      </c>
      <c r="F18" s="27"/>
    </row>
    <row r="19" spans="1:7" ht="20.25" thickBot="1">
      <c r="A19" s="102" t="s">
        <v>168</v>
      </c>
      <c r="B19" s="103" t="s">
        <v>26</v>
      </c>
      <c r="C19" s="109">
        <v>40954</v>
      </c>
      <c r="D19" s="110">
        <v>78</v>
      </c>
      <c r="F19" s="27"/>
    </row>
    <row r="20" spans="1:7" ht="19.5" thickBot="1">
      <c r="A20" s="91"/>
      <c r="B20" s="92"/>
      <c r="C20" s="93"/>
      <c r="D20" s="1"/>
    </row>
    <row r="21" spans="1:7" ht="20.25" thickBot="1">
      <c r="A21" s="251" t="s">
        <v>40</v>
      </c>
      <c r="B21" s="252"/>
      <c r="C21" s="252"/>
      <c r="D21" s="253"/>
    </row>
    <row r="22" spans="1:7" ht="20.25" thickBot="1">
      <c r="A22" s="4" t="s">
        <v>6</v>
      </c>
      <c r="B22" s="7" t="s">
        <v>9</v>
      </c>
      <c r="C22" s="7" t="s">
        <v>21</v>
      </c>
      <c r="D22" s="4" t="s">
        <v>8</v>
      </c>
      <c r="E22" s="67"/>
    </row>
    <row r="23" spans="1:7" ht="20.25" thickBot="1">
      <c r="A23" s="39" t="s">
        <v>169</v>
      </c>
      <c r="B23" s="37" t="s">
        <v>71</v>
      </c>
      <c r="C23" s="38">
        <v>40917</v>
      </c>
      <c r="D23" s="40">
        <v>55</v>
      </c>
      <c r="E23" s="80" t="s">
        <v>20</v>
      </c>
    </row>
    <row r="24" spans="1:7" ht="20.25" thickBot="1">
      <c r="A24" s="39" t="s">
        <v>172</v>
      </c>
      <c r="B24" s="37" t="s">
        <v>71</v>
      </c>
      <c r="C24" s="38">
        <v>40933</v>
      </c>
      <c r="D24" s="40">
        <v>60</v>
      </c>
      <c r="E24" s="80" t="s">
        <v>22</v>
      </c>
    </row>
    <row r="25" spans="1:7" ht="20.25" thickBot="1">
      <c r="A25" s="39" t="s">
        <v>173</v>
      </c>
      <c r="B25" s="37" t="s">
        <v>71</v>
      </c>
      <c r="C25" s="38">
        <v>41082</v>
      </c>
      <c r="D25" s="40">
        <v>63</v>
      </c>
      <c r="E25" s="80" t="s">
        <v>23</v>
      </c>
    </row>
    <row r="26" spans="1:7" ht="19.5">
      <c r="A26" s="39" t="s">
        <v>174</v>
      </c>
      <c r="B26" s="37" t="s">
        <v>52</v>
      </c>
      <c r="C26" s="38">
        <v>41010</v>
      </c>
      <c r="D26" s="40">
        <v>72</v>
      </c>
    </row>
    <row r="27" spans="1:7" ht="19.5">
      <c r="A27" s="39" t="s">
        <v>170</v>
      </c>
      <c r="B27" s="37" t="s">
        <v>64</v>
      </c>
      <c r="C27" s="38">
        <v>41055</v>
      </c>
      <c r="D27" s="40">
        <v>75</v>
      </c>
    </row>
    <row r="28" spans="1:7" ht="19.5">
      <c r="A28" s="39" t="s">
        <v>175</v>
      </c>
      <c r="B28" s="37" t="s">
        <v>64</v>
      </c>
      <c r="C28" s="38">
        <v>41423</v>
      </c>
      <c r="D28" s="40">
        <v>79</v>
      </c>
    </row>
    <row r="29" spans="1:7" ht="20.25" thickBot="1">
      <c r="A29" s="208" t="s">
        <v>171</v>
      </c>
      <c r="B29" s="103" t="s">
        <v>54</v>
      </c>
      <c r="C29" s="109">
        <v>41129</v>
      </c>
      <c r="D29" s="209" t="s">
        <v>10</v>
      </c>
    </row>
    <row r="30" spans="1:7">
      <c r="D30" s="1"/>
    </row>
    <row r="31" spans="1:7">
      <c r="D31" s="1"/>
    </row>
    <row r="32" spans="1:7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</sheetData>
  <sortState ref="A23:D29">
    <sortCondition ref="D23:D29"/>
  </sortState>
  <mergeCells count="8">
    <mergeCell ref="A21:D21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258" t="str">
        <f>JUV!A1</f>
        <v>NECOCHEA GOLF CLUB</v>
      </c>
      <c r="B1" s="258"/>
      <c r="C1" s="258"/>
      <c r="D1" s="258"/>
    </row>
    <row r="2" spans="1:5" ht="23.25">
      <c r="A2" s="262" t="str">
        <f>JUV!A2</f>
        <v>30° PUTTER DE ORO JUNIOR</v>
      </c>
      <c r="B2" s="262"/>
      <c r="C2" s="262"/>
      <c r="D2" s="262"/>
    </row>
    <row r="3" spans="1:5" ht="19.5">
      <c r="A3" s="259" t="s">
        <v>7</v>
      </c>
      <c r="B3" s="259"/>
      <c r="C3" s="259"/>
      <c r="D3" s="259"/>
    </row>
    <row r="4" spans="1:5" ht="26.25">
      <c r="A4" s="260" t="s">
        <v>12</v>
      </c>
      <c r="B4" s="260"/>
      <c r="C4" s="260"/>
      <c r="D4" s="260"/>
    </row>
    <row r="5" spans="1:5" ht="19.5">
      <c r="A5" s="261" t="s">
        <v>14</v>
      </c>
      <c r="B5" s="261"/>
      <c r="C5" s="261"/>
      <c r="D5" s="261"/>
    </row>
    <row r="6" spans="1:5" ht="19.5">
      <c r="A6" s="254" t="str">
        <f>JUV!A6</f>
        <v>DOMINGO 18 DE ABRIL DE 2021</v>
      </c>
      <c r="B6" s="254"/>
      <c r="C6" s="254"/>
      <c r="D6" s="254"/>
    </row>
    <row r="7" spans="1:5" ht="19.5" thickBot="1"/>
    <row r="8" spans="1:5" ht="20.25" thickBot="1">
      <c r="A8" s="251" t="s">
        <v>24</v>
      </c>
      <c r="B8" s="252"/>
      <c r="C8" s="252"/>
      <c r="D8" s="253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182</v>
      </c>
      <c r="B10" s="37" t="s">
        <v>26</v>
      </c>
      <c r="C10" s="38">
        <v>39151</v>
      </c>
      <c r="D10" s="40">
        <v>49</v>
      </c>
      <c r="E10" s="26" t="s">
        <v>20</v>
      </c>
    </row>
    <row r="11" spans="1:5" ht="20.25" thickBot="1">
      <c r="A11" s="39" t="s">
        <v>177</v>
      </c>
      <c r="B11" s="37" t="s">
        <v>26</v>
      </c>
      <c r="C11" s="38">
        <v>38020</v>
      </c>
      <c r="D11" s="40">
        <v>52</v>
      </c>
      <c r="E11" s="26" t="s">
        <v>22</v>
      </c>
    </row>
    <row r="12" spans="1:5" ht="19.5">
      <c r="A12" s="39" t="s">
        <v>181</v>
      </c>
      <c r="B12" s="37" t="s">
        <v>26</v>
      </c>
      <c r="C12" s="38">
        <v>38393</v>
      </c>
      <c r="D12" s="40">
        <v>53</v>
      </c>
    </row>
    <row r="13" spans="1:5" ht="19.5">
      <c r="A13" s="39" t="s">
        <v>180</v>
      </c>
      <c r="B13" s="37" t="s">
        <v>26</v>
      </c>
      <c r="C13" s="38">
        <v>38770</v>
      </c>
      <c r="D13" s="40">
        <v>62</v>
      </c>
    </row>
    <row r="14" spans="1:5" ht="19.5">
      <c r="A14" s="39" t="s">
        <v>176</v>
      </c>
      <c r="B14" s="37" t="s">
        <v>64</v>
      </c>
      <c r="C14" s="38">
        <v>38002</v>
      </c>
      <c r="D14" s="40">
        <v>72</v>
      </c>
    </row>
    <row r="15" spans="1:5" ht="19.5">
      <c r="A15" s="39" t="s">
        <v>179</v>
      </c>
      <c r="B15" s="37" t="s">
        <v>54</v>
      </c>
      <c r="C15" s="38">
        <v>39412</v>
      </c>
      <c r="D15" s="40">
        <v>74</v>
      </c>
    </row>
    <row r="16" spans="1:5" ht="20.25" thickBot="1">
      <c r="A16" s="208" t="s">
        <v>178</v>
      </c>
      <c r="B16" s="103" t="s">
        <v>54</v>
      </c>
      <c r="C16" s="109">
        <v>38531</v>
      </c>
      <c r="D16" s="209" t="s">
        <v>10</v>
      </c>
    </row>
  </sheetData>
  <sortState ref="A10:D16">
    <sortCondition ref="D10:D16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0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58" t="str">
        <f>JUV!A1</f>
        <v>NECOCHEA GOLF CLUB</v>
      </c>
      <c r="B1" s="258"/>
      <c r="C1" s="258"/>
    </row>
    <row r="2" spans="1:4" ht="23.25">
      <c r="A2" s="262" t="str">
        <f>JUV!A2</f>
        <v>30° PUTTER DE ORO JUNIOR</v>
      </c>
      <c r="B2" s="262"/>
      <c r="C2" s="262"/>
    </row>
    <row r="3" spans="1:4">
      <c r="A3" s="267" t="s">
        <v>7</v>
      </c>
      <c r="B3" s="267"/>
      <c r="C3" s="267"/>
    </row>
    <row r="4" spans="1:4" ht="26.25">
      <c r="A4" s="260" t="s">
        <v>12</v>
      </c>
      <c r="B4" s="260"/>
      <c r="C4" s="260"/>
    </row>
    <row r="5" spans="1:4" ht="19.5">
      <c r="A5" s="261" t="s">
        <v>19</v>
      </c>
      <c r="B5" s="261"/>
      <c r="C5" s="261"/>
    </row>
    <row r="6" spans="1:4" ht="19.5">
      <c r="A6" s="254" t="str">
        <f>JUV!A6</f>
        <v>DOMINGO 18 DE ABRIL DE 2021</v>
      </c>
      <c r="B6" s="254"/>
      <c r="C6" s="254"/>
    </row>
    <row r="7" spans="1:4" ht="20.25" thickBot="1">
      <c r="A7" s="10"/>
      <c r="B7" s="10"/>
      <c r="C7" s="10"/>
    </row>
    <row r="8" spans="1:4" ht="20.25" thickBot="1">
      <c r="A8" s="264" t="s">
        <v>13</v>
      </c>
      <c r="B8" s="265"/>
      <c r="C8" s="266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200</v>
      </c>
      <c r="B10" s="8" t="s">
        <v>52</v>
      </c>
      <c r="C10" s="6">
        <v>28</v>
      </c>
      <c r="D10" s="26" t="s">
        <v>20</v>
      </c>
    </row>
    <row r="11" spans="1:4" ht="20.25" thickBot="1">
      <c r="A11" s="5" t="s">
        <v>201</v>
      </c>
      <c r="B11" s="8" t="s">
        <v>52</v>
      </c>
      <c r="C11" s="6">
        <v>30</v>
      </c>
      <c r="D11" s="26" t="s">
        <v>20</v>
      </c>
    </row>
    <row r="12" spans="1:4" ht="20.25" thickBot="1">
      <c r="A12" s="5" t="s">
        <v>202</v>
      </c>
      <c r="B12" s="8" t="s">
        <v>52</v>
      </c>
      <c r="C12" s="6">
        <v>32</v>
      </c>
      <c r="D12" s="26" t="s">
        <v>20</v>
      </c>
    </row>
    <row r="13" spans="1:4" ht="20.25" thickBot="1">
      <c r="A13" s="5" t="s">
        <v>196</v>
      </c>
      <c r="B13" s="8" t="s">
        <v>26</v>
      </c>
      <c r="C13" s="6">
        <v>35</v>
      </c>
      <c r="D13" s="26" t="s">
        <v>20</v>
      </c>
    </row>
    <row r="14" spans="1:4" ht="20.25" thickBot="1">
      <c r="A14" s="5" t="s">
        <v>187</v>
      </c>
      <c r="B14" s="8" t="s">
        <v>26</v>
      </c>
      <c r="C14" s="6">
        <v>38</v>
      </c>
      <c r="D14" s="26" t="s">
        <v>20</v>
      </c>
    </row>
    <row r="15" spans="1:4" ht="20.25" thickBot="1">
      <c r="A15" s="5" t="s">
        <v>191</v>
      </c>
      <c r="B15" s="8" t="s">
        <v>64</v>
      </c>
      <c r="C15" s="6">
        <v>38</v>
      </c>
      <c r="D15" s="26" t="s">
        <v>20</v>
      </c>
    </row>
    <row r="16" spans="1:4" ht="20.25" thickBot="1">
      <c r="A16" s="5" t="s">
        <v>193</v>
      </c>
      <c r="B16" s="8" t="s">
        <v>26</v>
      </c>
      <c r="C16" s="6">
        <v>38</v>
      </c>
      <c r="D16" s="26" t="s">
        <v>20</v>
      </c>
    </row>
    <row r="17" spans="1:4" ht="20.25" thickBot="1">
      <c r="A17" s="5" t="s">
        <v>184</v>
      </c>
      <c r="B17" s="8" t="s">
        <v>50</v>
      </c>
      <c r="C17" s="6">
        <v>39</v>
      </c>
      <c r="D17" s="26" t="s">
        <v>20</v>
      </c>
    </row>
    <row r="18" spans="1:4" ht="20.25" thickBot="1">
      <c r="A18" s="5" t="s">
        <v>197</v>
      </c>
      <c r="B18" s="8" t="s">
        <v>26</v>
      </c>
      <c r="C18" s="6">
        <v>39</v>
      </c>
      <c r="D18" s="26" t="s">
        <v>20</v>
      </c>
    </row>
    <row r="19" spans="1:4" ht="20.25" thickBot="1">
      <c r="A19" s="5" t="s">
        <v>186</v>
      </c>
      <c r="B19" s="8" t="s">
        <v>26</v>
      </c>
      <c r="C19" s="6">
        <v>43</v>
      </c>
      <c r="D19" s="26" t="s">
        <v>20</v>
      </c>
    </row>
    <row r="20" spans="1:4" ht="20.25" thickBot="1">
      <c r="A20" s="5" t="s">
        <v>188</v>
      </c>
      <c r="B20" s="8" t="s">
        <v>26</v>
      </c>
      <c r="C20" s="6">
        <v>44</v>
      </c>
      <c r="D20" s="26" t="s">
        <v>20</v>
      </c>
    </row>
    <row r="21" spans="1:4" ht="20.25" thickBot="1">
      <c r="A21" s="5" t="s">
        <v>192</v>
      </c>
      <c r="B21" s="8" t="s">
        <v>64</v>
      </c>
      <c r="C21" s="6">
        <v>44</v>
      </c>
      <c r="D21" s="26" t="s">
        <v>20</v>
      </c>
    </row>
    <row r="22" spans="1:4" ht="20.25" thickBot="1">
      <c r="A22" s="5" t="s">
        <v>190</v>
      </c>
      <c r="B22" s="8" t="s">
        <v>26</v>
      </c>
      <c r="C22" s="6">
        <v>46</v>
      </c>
      <c r="D22" s="26" t="s">
        <v>20</v>
      </c>
    </row>
    <row r="23" spans="1:4" ht="20.25" thickBot="1">
      <c r="A23" s="5" t="s">
        <v>185</v>
      </c>
      <c r="B23" s="8" t="s">
        <v>26</v>
      </c>
      <c r="C23" s="6">
        <v>48</v>
      </c>
      <c r="D23" s="26" t="s">
        <v>20</v>
      </c>
    </row>
    <row r="24" spans="1:4" ht="20.25" thickBot="1">
      <c r="A24" s="5" t="s">
        <v>194</v>
      </c>
      <c r="B24" s="8" t="s">
        <v>26</v>
      </c>
      <c r="C24" s="6">
        <v>50</v>
      </c>
      <c r="D24" s="26" t="s">
        <v>20</v>
      </c>
    </row>
    <row r="25" spans="1:4" ht="20.25" thickBot="1">
      <c r="A25" s="5" t="s">
        <v>195</v>
      </c>
      <c r="B25" s="8" t="s">
        <v>26</v>
      </c>
      <c r="C25" s="6">
        <v>51</v>
      </c>
      <c r="D25" s="26" t="s">
        <v>20</v>
      </c>
    </row>
    <row r="26" spans="1:4" ht="20.25" thickBot="1">
      <c r="A26" s="5" t="s">
        <v>230</v>
      </c>
      <c r="B26" s="8" t="s">
        <v>26</v>
      </c>
      <c r="C26" s="6">
        <v>51</v>
      </c>
      <c r="D26" s="26" t="s">
        <v>20</v>
      </c>
    </row>
    <row r="27" spans="1:4" ht="20.25" thickBot="1">
      <c r="A27" s="5" t="s">
        <v>198</v>
      </c>
      <c r="B27" s="8" t="s">
        <v>26</v>
      </c>
      <c r="C27" s="6">
        <v>51</v>
      </c>
      <c r="D27" s="26" t="s">
        <v>20</v>
      </c>
    </row>
    <row r="28" spans="1:4" ht="20.25" thickBot="1">
      <c r="A28" s="5" t="s">
        <v>199</v>
      </c>
      <c r="B28" s="8" t="s">
        <v>26</v>
      </c>
      <c r="C28" s="6">
        <v>51</v>
      </c>
      <c r="D28" s="26" t="s">
        <v>20</v>
      </c>
    </row>
    <row r="29" spans="1:4" ht="20.25" thickBot="1">
      <c r="A29" s="207" t="s">
        <v>189</v>
      </c>
      <c r="B29" s="8" t="s">
        <v>26</v>
      </c>
      <c r="C29" s="248" t="s">
        <v>10</v>
      </c>
      <c r="D29" s="26" t="s">
        <v>20</v>
      </c>
    </row>
    <row r="30" spans="1:4" ht="20.25" thickBot="1">
      <c r="A30" s="207" t="s">
        <v>183</v>
      </c>
      <c r="B30" s="8" t="s">
        <v>62</v>
      </c>
      <c r="C30" s="248" t="s">
        <v>10</v>
      </c>
      <c r="D30" s="26" t="s">
        <v>20</v>
      </c>
    </row>
    <row r="31" spans="1:4" ht="20.25" thickBot="1">
      <c r="A31" s="208" t="s">
        <v>229</v>
      </c>
      <c r="B31" s="249" t="s">
        <v>26</v>
      </c>
      <c r="C31" s="250" t="s">
        <v>10</v>
      </c>
      <c r="D31" s="26" t="s">
        <v>20</v>
      </c>
    </row>
    <row r="32" spans="1:4" ht="20.25" thickBot="1">
      <c r="A32" s="99"/>
      <c r="B32" s="99"/>
      <c r="C32" s="100"/>
    </row>
    <row r="33" spans="1:4" ht="20.25" thickBot="1">
      <c r="A33" s="251" t="s">
        <v>30</v>
      </c>
      <c r="B33" s="252"/>
      <c r="C33" s="253"/>
    </row>
    <row r="34" spans="1:4" ht="20.25" thickBot="1">
      <c r="A34" s="4" t="s">
        <v>0</v>
      </c>
      <c r="B34" s="4" t="s">
        <v>9</v>
      </c>
      <c r="C34" s="4" t="s">
        <v>8</v>
      </c>
      <c r="D34" s="82"/>
    </row>
    <row r="35" spans="1:4" ht="20.25" thickBot="1">
      <c r="A35" s="5" t="s">
        <v>204</v>
      </c>
      <c r="B35" s="8" t="s">
        <v>26</v>
      </c>
      <c r="C35" s="6">
        <v>36</v>
      </c>
      <c r="D35" s="26" t="s">
        <v>20</v>
      </c>
    </row>
    <row r="36" spans="1:4" ht="20.25" thickBot="1">
      <c r="A36" s="5" t="s">
        <v>207</v>
      </c>
      <c r="B36" s="8" t="s">
        <v>26</v>
      </c>
      <c r="C36" s="6">
        <v>36</v>
      </c>
      <c r="D36" s="26" t="s">
        <v>20</v>
      </c>
    </row>
    <row r="37" spans="1:4" ht="20.25" thickBot="1">
      <c r="A37" s="207" t="s">
        <v>203</v>
      </c>
      <c r="B37" s="8" t="s">
        <v>26</v>
      </c>
      <c r="C37" s="248" t="s">
        <v>10</v>
      </c>
      <c r="D37" s="26" t="s">
        <v>20</v>
      </c>
    </row>
    <row r="38" spans="1:4" ht="20.25" thickBot="1">
      <c r="A38" s="207" t="s">
        <v>205</v>
      </c>
      <c r="B38" s="8" t="s">
        <v>26</v>
      </c>
      <c r="C38" s="248" t="s">
        <v>10</v>
      </c>
      <c r="D38" s="26" t="s">
        <v>20</v>
      </c>
    </row>
    <row r="39" spans="1:4" ht="20.25" thickBot="1">
      <c r="A39" s="207" t="s">
        <v>206</v>
      </c>
      <c r="B39" s="8" t="s">
        <v>26</v>
      </c>
      <c r="C39" s="248" t="s">
        <v>10</v>
      </c>
      <c r="D39" s="26" t="s">
        <v>20</v>
      </c>
    </row>
    <row r="40" spans="1:4" ht="20.25" thickBot="1">
      <c r="A40" s="208" t="s">
        <v>208</v>
      </c>
      <c r="B40" s="249" t="s">
        <v>26</v>
      </c>
      <c r="C40" s="250" t="s">
        <v>10</v>
      </c>
      <c r="D40" s="26" t="s">
        <v>20</v>
      </c>
    </row>
  </sheetData>
  <sortState ref="A10:C31">
    <sortCondition ref="C10:C31"/>
  </sortState>
  <mergeCells count="8">
    <mergeCell ref="A33:C33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2021-04-17T22:35:34Z</cp:lastPrinted>
  <dcterms:created xsi:type="dcterms:W3CDTF">2000-04-30T13:23:02Z</dcterms:created>
  <dcterms:modified xsi:type="dcterms:W3CDTF">2021-04-19T14:39:56Z</dcterms:modified>
</cp:coreProperties>
</file>